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C\Google Drive\Stewardship\UWREN\UWREN Site 1 2011-12\Site 1 Monitoring Data\Site 1 Quadrat Monitoring\"/>
    </mc:Choice>
  </mc:AlternateContent>
  <bookViews>
    <workbookView xWindow="0" yWindow="0" windowWidth="14370" windowHeight="7530"/>
    <workbookView xWindow="0" yWindow="0" windowWidth="19200" windowHeight="11595" activeTab="1"/>
  </bookViews>
  <sheets>
    <sheet name="Summary" sheetId="3" r:id="rId1"/>
    <sheet name="Sept '15 data" sheetId="5" r:id="rId2"/>
    <sheet name="Sept '14 data" sheetId="4" r:id="rId3"/>
    <sheet name="Aug '13 data" sheetId="1" r:id="rId4"/>
    <sheet name="Baseline data" sheetId="2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8" i="5" l="1"/>
  <c r="K65" i="5"/>
  <c r="M65" i="5"/>
  <c r="E72" i="5"/>
  <c r="M18" i="5"/>
  <c r="M69" i="5"/>
  <c r="C72" i="5"/>
  <c r="E69" i="5"/>
  <c r="C69" i="5"/>
  <c r="M43" i="5"/>
  <c r="M42" i="5"/>
  <c r="K43" i="5"/>
  <c r="K42" i="5"/>
  <c r="M39" i="5"/>
  <c r="K39" i="5"/>
  <c r="E48" i="5"/>
  <c r="E47" i="5"/>
  <c r="C48" i="5"/>
  <c r="C47" i="5"/>
  <c r="C44" i="5"/>
  <c r="E44" i="5"/>
  <c r="M22" i="5"/>
  <c r="C24" i="5"/>
  <c r="E24" i="5"/>
  <c r="E23" i="5"/>
  <c r="C23" i="5"/>
  <c r="E20" i="5"/>
  <c r="C20" i="5"/>
  <c r="K22" i="5"/>
  <c r="K21" i="5"/>
  <c r="M21" i="5"/>
  <c r="K18" i="5"/>
  <c r="M21" i="4"/>
  <c r="M20" i="4"/>
  <c r="M17" i="4"/>
  <c r="E69" i="4"/>
  <c r="M44" i="4"/>
  <c r="C44" i="4"/>
  <c r="E66" i="4"/>
  <c r="M45" i="4"/>
  <c r="K45" i="4"/>
  <c r="M41" i="4"/>
  <c r="E45" i="4"/>
  <c r="C45" i="4"/>
  <c r="E44" i="4"/>
  <c r="E41" i="4"/>
  <c r="C41" i="4"/>
  <c r="K21" i="4"/>
  <c r="K20" i="4"/>
  <c r="E23" i="4"/>
  <c r="C23" i="4"/>
  <c r="E22" i="4"/>
  <c r="C22" i="4"/>
  <c r="E19" i="4"/>
  <c r="C19" i="4"/>
  <c r="K17" i="4"/>
  <c r="T39" i="1"/>
  <c r="T38" i="1"/>
  <c r="T37" i="1"/>
  <c r="T36" i="1"/>
  <c r="T35" i="1"/>
  <c r="R12" i="1"/>
  <c r="R11" i="1"/>
  <c r="R10" i="1"/>
  <c r="R9" i="1"/>
  <c r="R8" i="1"/>
  <c r="E45" i="1"/>
  <c r="C45" i="1"/>
  <c r="C44" i="1"/>
  <c r="E44" i="1"/>
  <c r="C41" i="1"/>
  <c r="E70" i="1"/>
  <c r="E69" i="1"/>
  <c r="C70" i="1"/>
  <c r="C69" i="1"/>
  <c r="E67" i="1"/>
  <c r="E66" i="1"/>
  <c r="D66" i="1"/>
  <c r="C66" i="1"/>
  <c r="M69" i="1"/>
  <c r="K69" i="1"/>
  <c r="K68" i="1"/>
  <c r="M68" i="1"/>
  <c r="M65" i="1"/>
  <c r="L65" i="1"/>
  <c r="K65" i="1"/>
  <c r="M41" i="1"/>
  <c r="L41" i="1"/>
  <c r="K41" i="1"/>
  <c r="K17" i="1"/>
  <c r="M17" i="1"/>
  <c r="M21" i="1"/>
  <c r="M20" i="1"/>
  <c r="K21" i="1"/>
  <c r="K20" i="1"/>
  <c r="L21" i="1"/>
  <c r="L20" i="1"/>
  <c r="M44" i="1"/>
  <c r="D69" i="1"/>
  <c r="E41" i="1"/>
  <c r="E19" i="1"/>
  <c r="C19" i="1"/>
</calcChain>
</file>

<file path=xl/sharedStrings.xml><?xml version="1.0" encoding="utf-8"?>
<sst xmlns="http://schemas.openxmlformats.org/spreadsheetml/2006/main" count="1271" uniqueCount="216">
  <si>
    <t>UW-REN SITE 1 (2011-2012) MONITORING DATA SUMMER 2013</t>
  </si>
  <si>
    <t>PLOT</t>
  </si>
  <si>
    <t>SPECIES</t>
  </si>
  <si>
    <t>#Dead</t>
  </si>
  <si>
    <t>#Live</t>
  </si>
  <si>
    <t>Layer</t>
  </si>
  <si>
    <t>Recruitment?</t>
  </si>
  <si>
    <t>1A</t>
  </si>
  <si>
    <t>Pre-existing vegetation</t>
  </si>
  <si>
    <t>Native</t>
  </si>
  <si>
    <t>Ground</t>
  </si>
  <si>
    <t>Low-Mid</t>
  </si>
  <si>
    <t>Upper Canopy</t>
  </si>
  <si>
    <t>High-Mid</t>
  </si>
  <si>
    <t>% cover</t>
  </si>
  <si>
    <t>TOTALS</t>
  </si>
  <si>
    <t>NOTES</t>
  </si>
  <si>
    <t>Acer circinatum</t>
  </si>
  <si>
    <t>N</t>
  </si>
  <si>
    <t>L-M</t>
  </si>
  <si>
    <t>Sympirocarpus albus</t>
  </si>
  <si>
    <t>Rubus parviflorus</t>
  </si>
  <si>
    <t>Oemlaria cerasiformis</t>
  </si>
  <si>
    <t>Rhamnus purshiana</t>
  </si>
  <si>
    <t>Populus balsamifera ssp. Trichocarpa</t>
  </si>
  <si>
    <t>Pseudotsuga menziesii</t>
  </si>
  <si>
    <t>Holodiscus discolor</t>
  </si>
  <si>
    <t>Epilobium ciliatum</t>
  </si>
  <si>
    <t>Mahonia aquifolium</t>
  </si>
  <si>
    <t>Prunus</t>
  </si>
  <si>
    <t>y-1</t>
  </si>
  <si>
    <t>?</t>
  </si>
  <si>
    <t>G</t>
  </si>
  <si>
    <t>H-M</t>
  </si>
  <si>
    <t>1B</t>
  </si>
  <si>
    <t>Cornus sericea</t>
  </si>
  <si>
    <t>Rubus spectabilis</t>
  </si>
  <si>
    <t>Physocarpus capitatus</t>
  </si>
  <si>
    <t>Picea sitchensis</t>
  </si>
  <si>
    <t>n</t>
  </si>
  <si>
    <t>Picea spp.</t>
  </si>
  <si>
    <t>Spirea douglasii</t>
  </si>
  <si>
    <t>g</t>
  </si>
  <si>
    <t>y-6</t>
  </si>
  <si>
    <t>y-4</t>
  </si>
  <si>
    <t>-</t>
  </si>
  <si>
    <t>Mahonia nervosa</t>
  </si>
  <si>
    <t>Invasive*</t>
  </si>
  <si>
    <t>lm</t>
  </si>
  <si>
    <t>1C</t>
  </si>
  <si>
    <t>Rosa gymnocarpa</t>
  </si>
  <si>
    <t>Polystichum munitum</t>
  </si>
  <si>
    <t>Thuja plicata</t>
  </si>
  <si>
    <t>Oxalis oregana</t>
  </si>
  <si>
    <t>Urtica dioica</t>
  </si>
  <si>
    <t>2A</t>
  </si>
  <si>
    <t>n/a</t>
  </si>
  <si>
    <t xml:space="preserve">Rubus spectabilis </t>
  </si>
  <si>
    <t>Gaultheria shallon</t>
  </si>
  <si>
    <t>Oplopanax horridus</t>
  </si>
  <si>
    <t>2B</t>
  </si>
  <si>
    <t>Vaccinium parvifolium</t>
  </si>
  <si>
    <t>Geranium robertianum</t>
  </si>
  <si>
    <t>2C</t>
  </si>
  <si>
    <t>Vaccinium ovatum</t>
  </si>
  <si>
    <t>Blechnum spicant</t>
  </si>
  <si>
    <t>Totals</t>
  </si>
  <si>
    <t>Native veg cover</t>
  </si>
  <si>
    <t>invasive cover</t>
  </si>
  <si>
    <t>2013 DATA</t>
  </si>
  <si>
    <t>BASELINE</t>
  </si>
  <si>
    <t xml:space="preserve">Data entry: Elliott Church </t>
  </si>
  <si>
    <t>y-2</t>
  </si>
  <si>
    <t>#LIVE</t>
  </si>
  <si>
    <t>#DEAD</t>
  </si>
  <si>
    <t>% COVER</t>
  </si>
  <si>
    <t>RECRUITMENT?</t>
  </si>
  <si>
    <t>LAYER</t>
  </si>
  <si>
    <t>Philadelphus lewisii</t>
  </si>
  <si>
    <r>
      <t xml:space="preserve">Prunus </t>
    </r>
    <r>
      <rPr>
        <i/>
        <sz val="12"/>
        <color theme="1"/>
        <rFont val="Calibri"/>
        <family val="2"/>
        <scheme val="minor"/>
      </rPr>
      <t>spp</t>
    </r>
  </si>
  <si>
    <t>Psuedotsuga menziesii</t>
  </si>
  <si>
    <t>Sambucus racemosa</t>
  </si>
  <si>
    <t>Symphirocarpos albus</t>
  </si>
  <si>
    <r>
      <t xml:space="preserve">Prunus </t>
    </r>
    <r>
      <rPr>
        <i/>
        <sz val="12"/>
        <color theme="1"/>
        <rFont val="Calibri"/>
        <family val="2"/>
        <scheme val="minor"/>
      </rPr>
      <t xml:space="preserve">spp. </t>
    </r>
  </si>
  <si>
    <t>UC</t>
  </si>
  <si>
    <r>
      <t>Totals</t>
    </r>
    <r>
      <rPr>
        <i/>
        <sz val="12"/>
        <color theme="1"/>
        <rFont val="Calibri"/>
        <family val="2"/>
        <scheme val="minor"/>
      </rPr>
      <t xml:space="preserve"> (</t>
    </r>
    <r>
      <rPr>
        <b/>
        <i/>
        <sz val="12"/>
        <color theme="1"/>
        <rFont val="Calibri"/>
        <family val="2"/>
        <scheme val="minor"/>
      </rPr>
      <t>Installed plants and invasives)</t>
    </r>
  </si>
  <si>
    <t xml:space="preserve">Native </t>
  </si>
  <si>
    <t>Invasive</t>
  </si>
  <si>
    <r>
      <t xml:space="preserve">Totals </t>
    </r>
    <r>
      <rPr>
        <b/>
        <i/>
        <sz val="12"/>
        <color theme="1"/>
        <rFont val="Calibri"/>
        <family val="2"/>
        <scheme val="minor"/>
      </rPr>
      <t>(Installed plants and invasives)</t>
    </r>
  </si>
  <si>
    <t>Low-Mid Canopy</t>
  </si>
  <si>
    <t>High-Mid Canopy</t>
  </si>
  <si>
    <t xml:space="preserve">Acer circinatum </t>
  </si>
  <si>
    <t xml:space="preserve">Cornus sericea </t>
  </si>
  <si>
    <t xml:space="preserve">Physocarpus capitatus </t>
  </si>
  <si>
    <t xml:space="preserve">Picea sitchensis </t>
  </si>
  <si>
    <r>
      <t xml:space="preserve">Picea </t>
    </r>
    <r>
      <rPr>
        <i/>
        <sz val="12"/>
        <color theme="1"/>
        <rFont val="Calibri"/>
        <family val="2"/>
        <scheme val="minor"/>
      </rPr>
      <t>spp.</t>
    </r>
  </si>
  <si>
    <t xml:space="preserve">Tolmiea menziesii </t>
  </si>
  <si>
    <r>
      <t>Totals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(Installed plants and invasives)</t>
    </r>
  </si>
  <si>
    <t xml:space="preserve">1C </t>
  </si>
  <si>
    <t>Epilobium angustifolium</t>
  </si>
  <si>
    <t xml:space="preserve">Pseudotsuga menziesii </t>
  </si>
  <si>
    <t xml:space="preserve">Rosa gymnocarpa </t>
  </si>
  <si>
    <t xml:space="preserve">Thuja plicata </t>
  </si>
  <si>
    <t xml:space="preserve">Acer macrophyllum </t>
  </si>
  <si>
    <t xml:space="preserve">Urtica dioica  </t>
  </si>
  <si>
    <t>Low-Mid canopy</t>
  </si>
  <si>
    <t>Symphoricarpos albus</t>
  </si>
  <si>
    <t>Athryium filix-femina</t>
  </si>
  <si>
    <t>Polypodium glycyrrhiza</t>
  </si>
  <si>
    <t>L-M*</t>
  </si>
  <si>
    <t>*Ep.</t>
  </si>
  <si>
    <t>Rubus ursinus</t>
  </si>
  <si>
    <r>
      <t xml:space="preserve">Acer macrophyllum </t>
    </r>
    <r>
      <rPr>
        <i/>
        <sz val="12"/>
        <color theme="1"/>
        <rFont val="Calibri"/>
        <family val="2"/>
        <scheme val="minor"/>
      </rPr>
      <t>(seedlings)</t>
    </r>
  </si>
  <si>
    <r>
      <t xml:space="preserve">Carex </t>
    </r>
    <r>
      <rPr>
        <i/>
        <sz val="12"/>
        <color theme="1"/>
        <rFont val="Calibri"/>
        <family val="2"/>
        <scheme val="minor"/>
      </rPr>
      <t xml:space="preserve">spp. </t>
    </r>
  </si>
  <si>
    <t>Dicentra formosa</t>
  </si>
  <si>
    <t>Oemleria cerasiformis</t>
  </si>
  <si>
    <r>
      <t>Totals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(installed plants and invasives)</t>
    </r>
  </si>
  <si>
    <r>
      <t xml:space="preserve">Totals </t>
    </r>
    <r>
      <rPr>
        <b/>
        <i/>
        <sz val="12"/>
        <color theme="1"/>
        <rFont val="Calibri"/>
        <family val="2"/>
        <scheme val="minor"/>
      </rPr>
      <t>(installed plants and invasives)</t>
    </r>
  </si>
  <si>
    <t>Athyrium filix-femina</t>
  </si>
  <si>
    <r>
      <t>Corylus</t>
    </r>
    <r>
      <rPr>
        <i/>
        <sz val="12"/>
        <color theme="1"/>
        <rFont val="Calibri"/>
        <family val="2"/>
        <scheme val="minor"/>
      </rPr>
      <t xml:space="preserve"> spp. </t>
    </r>
  </si>
  <si>
    <t xml:space="preserve">Pteridium aquilinium </t>
  </si>
  <si>
    <t>*Tellima grandiflora/Tolmeia menziesii: disagreement on which species.</t>
  </si>
  <si>
    <t>*blackberry was removed before monitoring data was collected in Polygon 1 plots. Estimated cover in each plot no greater than 5%</t>
  </si>
  <si>
    <t>Polygon 1</t>
  </si>
  <si>
    <t>Total cover (pre-existing + installed)</t>
  </si>
  <si>
    <t>Installed cover</t>
  </si>
  <si>
    <t>Pre-existing prunus spp. overhanging quadrat was not included - error on part of data collectors</t>
  </si>
  <si>
    <t>*Tellima grandiflora/Tolmeia menziesii</t>
  </si>
  <si>
    <t>Tellima grandiflora</t>
  </si>
  <si>
    <t>Carex</t>
  </si>
  <si>
    <t>Acer macrophyllum</t>
  </si>
  <si>
    <t xml:space="preserve">Rubus ursinus </t>
  </si>
  <si>
    <t xml:space="preserve">Tellima grandiflora* </t>
  </si>
  <si>
    <t>n (installed)</t>
  </si>
  <si>
    <t>*Tellima grandiflora: disagreement on whether or not T. menziesii. Oplopanax horridus: don't know if dead.</t>
  </si>
  <si>
    <t>Tolmeia menziesii</t>
  </si>
  <si>
    <t>Pteridium aquilinium</t>
  </si>
  <si>
    <t>Corylus cornuta</t>
  </si>
  <si>
    <t>Carex spp</t>
  </si>
  <si>
    <t>hm</t>
  </si>
  <si>
    <t>n-installed</t>
  </si>
  <si>
    <t>not counting ACMA canopy in this plot. 1 Thuja plicata installed after baseline monitoring data collected</t>
  </si>
  <si>
    <t>y - 4</t>
  </si>
  <si>
    <t>y-8</t>
  </si>
  <si>
    <t>Collected 8/30/13 by Duncan Medlin and Elliott Church</t>
  </si>
  <si>
    <t>not counted</t>
  </si>
  <si>
    <t>Installed species and invasives - only species that were installed are entered here, checked against baseline data</t>
  </si>
  <si>
    <t>plot</t>
  </si>
  <si>
    <t>baseline</t>
  </si>
  <si>
    <t>Installed plants and invasives</t>
  </si>
  <si>
    <t>native</t>
  </si>
  <si>
    <t>invasive</t>
  </si>
  <si>
    <t>Notes</t>
  </si>
  <si>
    <t>Collected first week of September 2014, by Elliott Church</t>
  </si>
  <si>
    <t>Symporicarpus albus</t>
  </si>
  <si>
    <t>Prunus spp</t>
  </si>
  <si>
    <t>Rubus armeniacus</t>
  </si>
  <si>
    <r>
      <t xml:space="preserve">Salix lucida </t>
    </r>
    <r>
      <rPr>
        <sz val="11"/>
        <color theme="1"/>
        <rFont val="Calibri"/>
        <family val="2"/>
        <scheme val="minor"/>
      </rPr>
      <t>ssp</t>
    </r>
    <r>
      <rPr>
        <i/>
        <sz val="11"/>
        <color theme="1"/>
        <rFont val="Calibri"/>
        <family val="2"/>
        <scheme val="minor"/>
      </rPr>
      <t>. lasiandra</t>
    </r>
  </si>
  <si>
    <t>g-lm</t>
  </si>
  <si>
    <t>Invasive and/or non native</t>
  </si>
  <si>
    <t>1 (Picea spp)</t>
  </si>
  <si>
    <t>not counting ACMA canopy in this plot. 1 Thuja plicata installed after baseline monitoring data collected. 4/5 POMU pre-existing. Installed POMU = 3% cover. Wood sorrel just outside quadrat looks OK.</t>
  </si>
  <si>
    <t>Tellima grandiflora/Tolmeia menziesii</t>
  </si>
  <si>
    <t>P/E</t>
  </si>
  <si>
    <t>~5</t>
  </si>
  <si>
    <t>TRAIL</t>
  </si>
  <si>
    <t>TEGR/TOME</t>
  </si>
  <si>
    <t>~10</t>
  </si>
  <si>
    <t>Sedge spp.</t>
  </si>
  <si>
    <t>Herbivory on Acer macrophyllum</t>
  </si>
  <si>
    <t>~2</t>
  </si>
  <si>
    <t>Possibly some herbivory on the deer fern (BLSP)</t>
  </si>
  <si>
    <t>Ilex aquifolium</t>
  </si>
  <si>
    <t>y-12</t>
  </si>
  <si>
    <t>y</t>
  </si>
  <si>
    <t>y-19</t>
  </si>
  <si>
    <t>y?</t>
  </si>
  <si>
    <t xml:space="preserve">*Tellima grandiflora/Tolmeia menziesii: disagreement on which species. </t>
  </si>
  <si>
    <t>Plots</t>
  </si>
  <si>
    <r>
      <t xml:space="preserve">Picea </t>
    </r>
    <r>
      <rPr>
        <sz val="11"/>
        <color rgb="FF0070C0"/>
        <rFont val="Calibri"/>
        <family val="2"/>
        <scheme val="minor"/>
      </rPr>
      <t>spp.</t>
    </r>
  </si>
  <si>
    <t>Blue = installed species</t>
  </si>
  <si>
    <t>Red = invasive</t>
  </si>
  <si>
    <t>Native percent cover (including pre-exiting vegetation)</t>
  </si>
  <si>
    <t>P/E = pre-existing (according to baseline data.)</t>
  </si>
  <si>
    <r>
      <rPr>
        <b/>
        <sz val="11"/>
        <color theme="1"/>
        <rFont val="Calibri"/>
        <family val="2"/>
        <scheme val="minor"/>
      </rPr>
      <t xml:space="preserve">SUMMER 2014 </t>
    </r>
    <r>
      <rPr>
        <sz val="11"/>
        <color theme="1"/>
        <rFont val="Calibri"/>
        <family val="2"/>
        <scheme val="minor"/>
      </rPr>
      <t xml:space="preserve">UW-REN SITE 1 (2011-2012) MONITORING DATA </t>
    </r>
  </si>
  <si>
    <t>LM</t>
  </si>
  <si>
    <t>`</t>
  </si>
  <si>
    <t>P/E*</t>
  </si>
  <si>
    <t>* may not have been reaching into quadrat in prior years.</t>
  </si>
  <si>
    <t>Malus spp.</t>
  </si>
  <si>
    <t>Collected 8/17, 8/30, 9/11 2015 by Elliott Church</t>
  </si>
  <si>
    <t>Plot</t>
  </si>
  <si>
    <t>1a</t>
  </si>
  <si>
    <t>1b</t>
  </si>
  <si>
    <t>1c</t>
  </si>
  <si>
    <t>2a</t>
  </si>
  <si>
    <t>2b</t>
  </si>
  <si>
    <t>2c</t>
  </si>
  <si>
    <t>P/E = pre-existing in plot (according to baseline data.)</t>
  </si>
  <si>
    <t xml:space="preserve">POBA - growing at an angle away from quadrat, so future growth may </t>
  </si>
  <si>
    <t>not be captured by quadrat</t>
  </si>
  <si>
    <t>where's vine maple?</t>
  </si>
  <si>
    <t>n? consolidation, perhaps loss of sprouts from last year</t>
  </si>
  <si>
    <t>n? consolidation into clumps, perhaps loss of sprouts from last year</t>
  </si>
  <si>
    <t>n-loss?</t>
  </si>
  <si>
    <t>annual, not interested in recruitment</t>
  </si>
  <si>
    <t>n-reaching in from outside</t>
  </si>
  <si>
    <t>n-skipped in 2014.</t>
  </si>
  <si>
    <t>n-re-growth of pruned edge thicket</t>
  </si>
  <si>
    <t>n-mortality?</t>
  </si>
  <si>
    <t xml:space="preserve">Acer macrophyllum here are sprouts. Dieback on RUPA. </t>
  </si>
  <si>
    <t>n-mortality</t>
  </si>
  <si>
    <t>spiny wood fern</t>
  </si>
  <si>
    <t>Dryopteris expansa</t>
  </si>
  <si>
    <t xml:space="preserve">not counting ACMA canopy in this plot. 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</si>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</sst>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0" fontId="0" fillId="0" borderId="0" xfId="0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2" xfId="0" applyFill="1" applyBorder="1"/>
    <xf numFmtId="0" fontId="1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17" fontId="0" fillId="0" borderId="0" xfId="0" applyNumberFormat="1"/>
    <xf numFmtId="0" fontId="0" fillId="0" borderId="0" xfId="0" applyFill="1"/>
    <xf numFmtId="0" fontId="1" fillId="0" borderId="0" xfId="0" applyFont="1" applyFill="1"/>
    <xf numFmtId="0" fontId="8" fillId="0" borderId="0" xfId="0" applyFont="1" applyFill="1"/>
    <xf numFmtId="0" fontId="8" fillId="0" borderId="0" xfId="0" applyFont="1"/>
    <xf numFmtId="0" fontId="0" fillId="0" borderId="9" xfId="0" applyFont="1" applyFill="1" applyBorder="1"/>
    <xf numFmtId="0" fontId="1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0" fillId="5" borderId="1" xfId="0" applyFill="1" applyBorder="1"/>
    <xf numFmtId="0" fontId="9" fillId="0" borderId="1" xfId="0" applyFont="1" applyBorder="1" applyAlignment="1"/>
    <xf numFmtId="0" fontId="9" fillId="0" borderId="1" xfId="0" applyFont="1" applyBorder="1"/>
    <xf numFmtId="0" fontId="9" fillId="0" borderId="2" xfId="0" applyFont="1" applyBorder="1" applyAlignment="1"/>
    <xf numFmtId="0" fontId="8" fillId="0" borderId="1" xfId="0" applyFont="1" applyBorder="1" applyAlignment="1"/>
    <xf numFmtId="0" fontId="0" fillId="5" borderId="1" xfId="0" applyFill="1" applyBorder="1" applyAlignment="1"/>
    <xf numFmtId="9" fontId="0" fillId="5" borderId="1" xfId="0" applyNumberFormat="1" applyFill="1" applyBorder="1"/>
    <xf numFmtId="0" fontId="9" fillId="0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/>
    <xf numFmtId="0" fontId="11" fillId="0" borderId="1" xfId="0" applyFont="1" applyBorder="1"/>
    <xf numFmtId="0" fontId="11" fillId="0" borderId="0" xfId="0" applyFont="1" applyBorder="1" applyAlignment="1"/>
    <xf numFmtId="0" fontId="11" fillId="0" borderId="1" xfId="0" applyFont="1" applyBorder="1" applyAlignment="1"/>
    <xf numFmtId="0" fontId="12" fillId="0" borderId="1" xfId="0" applyFont="1" applyBorder="1" applyAlignment="1"/>
    <xf numFmtId="0" fontId="10" fillId="0" borderId="0" xfId="0" applyFont="1"/>
    <xf numFmtId="0" fontId="9" fillId="0" borderId="0" xfId="0" applyFont="1"/>
    <xf numFmtId="0" fontId="1" fillId="0" borderId="0" xfId="0" applyFont="1" applyAlignment="1"/>
    <xf numFmtId="0" fontId="10" fillId="5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Summer total native</a:t>
            </a:r>
            <a:r>
              <a:rPr lang="en-US" baseline="0"/>
              <a:t> plant cover (%) 2012-2014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Summary!$I$3:$I$8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</c:strCache>
            </c:strRef>
          </c:cat>
          <c:val>
            <c:numRef>
              <c:f>Summary!$J$3:$J$8</c:f>
              <c:numCache>
                <c:formatCode>General</c:formatCode>
                <c:ptCount val="6"/>
                <c:pt idx="0">
                  <c:v>14.6</c:v>
                </c:pt>
                <c:pt idx="1">
                  <c:v>16</c:v>
                </c:pt>
                <c:pt idx="2">
                  <c:v>9.1999999999999993</c:v>
                </c:pt>
                <c:pt idx="3">
                  <c:v>66.2</c:v>
                </c:pt>
                <c:pt idx="4">
                  <c:v>151.19999999999999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Summary!$I$3:$I$8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</c:strCache>
            </c:strRef>
          </c:cat>
          <c:val>
            <c:numRef>
              <c:f>Summary!$K$3:$K$8</c:f>
              <c:numCache>
                <c:formatCode>General</c:formatCode>
                <c:ptCount val="6"/>
                <c:pt idx="0">
                  <c:v>48.25</c:v>
                </c:pt>
                <c:pt idx="1">
                  <c:v>46</c:v>
                </c:pt>
                <c:pt idx="2">
                  <c:v>23</c:v>
                </c:pt>
                <c:pt idx="3">
                  <c:v>127</c:v>
                </c:pt>
                <c:pt idx="4">
                  <c:v>151.5</c:v>
                </c:pt>
                <c:pt idx="5">
                  <c:v>46.35</c:v>
                </c:pt>
              </c:numCache>
            </c:numRef>
          </c:val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Summary!$I$3:$I$8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</c:strCache>
            </c:strRef>
          </c:cat>
          <c:val>
            <c:numRef>
              <c:f>Summary!$L$3:$L$8</c:f>
              <c:numCache>
                <c:formatCode>General</c:formatCode>
                <c:ptCount val="6"/>
                <c:pt idx="0">
                  <c:v>81.5</c:v>
                </c:pt>
                <c:pt idx="1">
                  <c:v>80.5</c:v>
                </c:pt>
                <c:pt idx="2">
                  <c:v>35</c:v>
                </c:pt>
                <c:pt idx="3">
                  <c:v>78</c:v>
                </c:pt>
                <c:pt idx="4">
                  <c:v>105</c:v>
                </c:pt>
                <c:pt idx="5">
                  <c:v>30.5</c:v>
                </c:pt>
              </c:numCache>
            </c:numRef>
          </c:val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Summary!$I$3:$I$8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</c:strCache>
            </c:strRef>
          </c:cat>
          <c:val>
            <c:numRef>
              <c:f>Summary!$M$3:$M$8</c:f>
              <c:numCache>
                <c:formatCode>General</c:formatCode>
                <c:ptCount val="6"/>
                <c:pt idx="0">
                  <c:v>125.5</c:v>
                </c:pt>
                <c:pt idx="1">
                  <c:v>90</c:v>
                </c:pt>
                <c:pt idx="2">
                  <c:v>59.5</c:v>
                </c:pt>
                <c:pt idx="3">
                  <c:v>129</c:v>
                </c:pt>
                <c:pt idx="4">
                  <c:v>67</c:v>
                </c:pt>
                <c:pt idx="5">
                  <c:v>44.5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274200"/>
        <c:axId val="189324528"/>
      </c:barChart>
      <c:catAx>
        <c:axId val="9227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Plot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324528"/>
        <c:crosses val="autoZero"/>
        <c:auto val="1"/>
        <c:lblAlgn val="ctr"/>
        <c:lblOffset val="100"/>
        <c:noMultiLvlLbl val="0"/>
      </c:catAx>
      <c:valAx>
        <c:axId val="1893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cover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7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Installed</a:t>
            </a:r>
            <a:r>
              <a:rPr lang="en-US" baseline="0"/>
              <a:t> vegetation and invasive % cover change 2012-2013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Native (baseline)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'Aug ''13 data'!$Q$34:$Q$39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</c:strCache>
            </c:strRef>
          </c:cat>
          <c:val>
            <c:numRef>
              <c:f>'Aug ''13 data'!$R$34:$R$39</c:f>
              <c:numCache>
                <c:formatCode>General</c:formatCode>
                <c:ptCount val="6"/>
                <c:pt idx="0">
                  <c:v>14.6</c:v>
                </c:pt>
                <c:pt idx="1">
                  <c:v>16</c:v>
                </c:pt>
                <c:pt idx="2">
                  <c:v>9.1999999999999993</c:v>
                </c:pt>
                <c:pt idx="3">
                  <c:v>10</c:v>
                </c:pt>
                <c:pt idx="4">
                  <c:v>9.1999999999999993</c:v>
                </c:pt>
                <c:pt idx="5">
                  <c:v>4.75</c:v>
                </c:pt>
              </c:numCache>
            </c:numRef>
          </c:val>
        </c:ser>
        <c:ser>
          <c:idx val="1"/>
          <c:order val="1"/>
          <c:tx>
            <c:v>invasives (baseline)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'Aug ''13 data'!$Q$34:$Q$39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</c:strCache>
            </c:strRef>
          </c:cat>
          <c:val>
            <c:numRef>
              <c:f>'Aug ''13 data'!$S$34:$S$39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Native (2013)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'Aug ''13 data'!$Q$34:$Q$39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</c:strCache>
            </c:strRef>
          </c:cat>
          <c:val>
            <c:numRef>
              <c:f>'Aug ''13 data'!$T$34:$T$39</c:f>
              <c:numCache>
                <c:formatCode>General</c:formatCode>
                <c:ptCount val="6"/>
                <c:pt idx="0">
                  <c:v>48.25</c:v>
                </c:pt>
                <c:pt idx="1">
                  <c:v>23</c:v>
                </c:pt>
                <c:pt idx="2">
                  <c:v>20</c:v>
                </c:pt>
                <c:pt idx="3">
                  <c:v>13</c:v>
                </c:pt>
                <c:pt idx="4">
                  <c:v>11.5</c:v>
                </c:pt>
                <c:pt idx="5">
                  <c:v>8.2549999999999972</c:v>
                </c:pt>
              </c:numCache>
            </c:numRef>
          </c:val>
        </c:ser>
        <c:ser>
          <c:idx val="3"/>
          <c:order val="3"/>
          <c:tx>
            <c:v>Invasives (2013)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'Aug ''13 data'!$Q$34:$Q$39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</c:strCache>
            </c:strRef>
          </c:cat>
          <c:val>
            <c:numRef>
              <c:f>'Aug ''13 data'!$U$34:$U$39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684888"/>
        <c:axId val="184844648"/>
      </c:barChart>
      <c:catAx>
        <c:axId val="188684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Plot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844648"/>
        <c:crosses val="autoZero"/>
        <c:auto val="1"/>
        <c:lblAlgn val="ctr"/>
        <c:lblOffset val="100"/>
        <c:noMultiLvlLbl val="0"/>
      </c:catAx>
      <c:valAx>
        <c:axId val="18484464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cover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8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23812</xdr:rowOff>
    </xdr:from>
    <xdr:to>
      <xdr:col>7</xdr:col>
      <xdr:colOff>304800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380999</xdr:colOff>
      <xdr:row>29</xdr:row>
      <xdr:rowOff>43544</xdr:rowOff>
    </xdr:from>
    <xdr:to>
      <xdr:col>30</xdr:col>
      <xdr:colOff>54428</xdr:colOff>
      <xdr:row>43</xdr:row>
      <xdr:rowOff>119744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M8"/>
  <sheetViews>
    <sheetView tabSelected="1" workbookViewId="0">
      <selection activeCell="E23" sqref="E23"/>
    </sheetView>
    <sheetView workbookViewId="1"/>
  </sheetViews>
  <sheetFormatPr defaultColWidth="8.85546875" defaultRowHeight="15" x14ac:dyDescent="0.25"/>
  <cols>
    <col min="10" max="10" width="12.42578125" customWidth="1"/>
  </cols>
  <sheetData>
    <row r="1" spans="9:13" x14ac:dyDescent="0.25">
      <c r="I1" s="56" t="s">
        <v>182</v>
      </c>
      <c r="K1" s="38"/>
      <c r="L1" s="38"/>
    </row>
    <row r="2" spans="9:13" x14ac:dyDescent="0.25">
      <c r="I2" t="s">
        <v>178</v>
      </c>
      <c r="J2">
        <v>2012</v>
      </c>
      <c r="K2">
        <v>2013</v>
      </c>
      <c r="L2">
        <v>2014</v>
      </c>
      <c r="M2">
        <v>2015</v>
      </c>
    </row>
    <row r="3" spans="9:13" x14ac:dyDescent="0.25">
      <c r="I3" t="s">
        <v>7</v>
      </c>
      <c r="J3">
        <v>14.6</v>
      </c>
      <c r="K3">
        <v>48.25</v>
      </c>
      <c r="L3">
        <v>81.5</v>
      </c>
      <c r="M3">
        <v>125.5</v>
      </c>
    </row>
    <row r="4" spans="9:13" x14ac:dyDescent="0.25">
      <c r="I4" t="s">
        <v>34</v>
      </c>
      <c r="J4">
        <v>16</v>
      </c>
      <c r="K4">
        <v>46</v>
      </c>
      <c r="L4">
        <v>80.5</v>
      </c>
      <c r="M4">
        <v>90</v>
      </c>
    </row>
    <row r="5" spans="9:13" x14ac:dyDescent="0.25">
      <c r="I5" t="s">
        <v>49</v>
      </c>
      <c r="J5">
        <v>9.1999999999999993</v>
      </c>
      <c r="K5">
        <v>23</v>
      </c>
      <c r="L5">
        <v>35</v>
      </c>
      <c r="M5">
        <v>59.5</v>
      </c>
    </row>
    <row r="6" spans="9:13" x14ac:dyDescent="0.25">
      <c r="I6" t="s">
        <v>55</v>
      </c>
      <c r="J6">
        <v>66.2</v>
      </c>
      <c r="K6">
        <v>127</v>
      </c>
      <c r="L6">
        <v>78</v>
      </c>
      <c r="M6">
        <v>129</v>
      </c>
    </row>
    <row r="7" spans="9:13" x14ac:dyDescent="0.25">
      <c r="I7" t="s">
        <v>60</v>
      </c>
      <c r="J7">
        <v>151.19999999999999</v>
      </c>
      <c r="K7">
        <v>151.5</v>
      </c>
      <c r="L7">
        <v>105</v>
      </c>
      <c r="M7">
        <v>67</v>
      </c>
    </row>
    <row r="8" spans="9:13" x14ac:dyDescent="0.25">
      <c r="I8" t="s">
        <v>63</v>
      </c>
      <c r="J8">
        <v>30</v>
      </c>
      <c r="K8">
        <v>46.35</v>
      </c>
      <c r="L8">
        <v>30.5</v>
      </c>
      <c r="M8">
        <v>44.5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workbookViewId="0">
      <selection activeCell="H51" sqref="H51"/>
    </sheetView>
    <sheetView tabSelected="1" topLeftCell="G12" workbookViewId="1">
      <selection activeCell="O43" sqref="O43"/>
    </sheetView>
  </sheetViews>
  <sheetFormatPr defaultRowHeight="15" x14ac:dyDescent="0.25"/>
  <sheetData>
    <row r="1" spans="1:19" x14ac:dyDescent="0.25">
      <c r="A1" t="s">
        <v>184</v>
      </c>
      <c r="G1" s="36"/>
      <c r="H1" s="16" t="s">
        <v>152</v>
      </c>
      <c r="I1" t="s">
        <v>198</v>
      </c>
    </row>
    <row r="2" spans="1:19" x14ac:dyDescent="0.25">
      <c r="A2" t="s">
        <v>190</v>
      </c>
      <c r="G2" s="9"/>
      <c r="I2" s="54" t="s">
        <v>180</v>
      </c>
      <c r="R2" t="s">
        <v>66</v>
      </c>
    </row>
    <row r="3" spans="1:19" x14ac:dyDescent="0.25">
      <c r="A3" t="s">
        <v>71</v>
      </c>
      <c r="G3" s="9"/>
      <c r="I3" s="55" t="s">
        <v>181</v>
      </c>
      <c r="Q3" t="s">
        <v>191</v>
      </c>
      <c r="R3" t="s">
        <v>9</v>
      </c>
      <c r="S3" t="s">
        <v>87</v>
      </c>
    </row>
    <row r="4" spans="1:19" x14ac:dyDescent="0.25">
      <c r="G4" s="9"/>
      <c r="Q4" t="s">
        <v>192</v>
      </c>
      <c r="R4">
        <v>125.5</v>
      </c>
      <c r="S4">
        <v>2</v>
      </c>
    </row>
    <row r="5" spans="1:19" x14ac:dyDescent="0.25">
      <c r="A5" s="1" t="s">
        <v>1</v>
      </c>
      <c r="B5" s="5" t="s">
        <v>2</v>
      </c>
      <c r="C5" s="1" t="s">
        <v>4</v>
      </c>
      <c r="D5" s="1" t="s">
        <v>3</v>
      </c>
      <c r="E5" s="1" t="s">
        <v>14</v>
      </c>
      <c r="F5" s="6" t="s">
        <v>6</v>
      </c>
      <c r="G5" s="1" t="s">
        <v>5</v>
      </c>
      <c r="I5" s="1" t="s">
        <v>1</v>
      </c>
      <c r="J5" s="5" t="s">
        <v>2</v>
      </c>
      <c r="K5" s="1" t="s">
        <v>4</v>
      </c>
      <c r="L5" s="1" t="s">
        <v>3</v>
      </c>
      <c r="M5" s="1" t="s">
        <v>14</v>
      </c>
      <c r="N5" s="6" t="s">
        <v>6</v>
      </c>
      <c r="O5" s="1" t="s">
        <v>5</v>
      </c>
      <c r="Q5" t="s">
        <v>193</v>
      </c>
      <c r="R5">
        <v>90</v>
      </c>
      <c r="S5">
        <v>1</v>
      </c>
    </row>
    <row r="6" spans="1:19" x14ac:dyDescent="0.25">
      <c r="A6" s="2" t="s">
        <v>7</v>
      </c>
      <c r="B6" s="4" t="s">
        <v>27</v>
      </c>
      <c r="C6" s="13">
        <v>3</v>
      </c>
      <c r="D6" s="2">
        <v>0</v>
      </c>
      <c r="E6" s="2">
        <v>0.5</v>
      </c>
      <c r="F6" s="4" t="s">
        <v>205</v>
      </c>
      <c r="G6" s="2" t="s">
        <v>32</v>
      </c>
      <c r="I6" s="2" t="s">
        <v>34</v>
      </c>
      <c r="J6" s="51" t="s">
        <v>46</v>
      </c>
      <c r="K6" s="9">
        <v>1</v>
      </c>
      <c r="L6" s="9">
        <v>0</v>
      </c>
      <c r="M6" s="2">
        <v>0.5</v>
      </c>
      <c r="N6" s="4" t="s">
        <v>39</v>
      </c>
      <c r="O6" s="2" t="s">
        <v>32</v>
      </c>
      <c r="Q6" t="s">
        <v>194</v>
      </c>
      <c r="R6">
        <v>59.5</v>
      </c>
      <c r="S6">
        <v>0</v>
      </c>
    </row>
    <row r="7" spans="1:19" x14ac:dyDescent="0.25">
      <c r="A7" s="2"/>
      <c r="B7" s="49" t="s">
        <v>154</v>
      </c>
      <c r="C7" s="2">
        <v>3</v>
      </c>
      <c r="D7" s="2">
        <v>0</v>
      </c>
      <c r="E7" s="2">
        <v>2</v>
      </c>
      <c r="F7" s="7" t="s">
        <v>176</v>
      </c>
      <c r="G7" s="2" t="s">
        <v>32</v>
      </c>
      <c r="I7" s="2"/>
      <c r="J7" s="52" t="s">
        <v>41</v>
      </c>
      <c r="K7" s="2">
        <v>1</v>
      </c>
      <c r="L7" s="2">
        <v>0</v>
      </c>
      <c r="M7" s="2">
        <v>0.5</v>
      </c>
      <c r="N7" s="7" t="s">
        <v>174</v>
      </c>
      <c r="O7" s="2" t="s">
        <v>32</v>
      </c>
      <c r="Q7" t="s">
        <v>195</v>
      </c>
      <c r="R7">
        <v>129</v>
      </c>
      <c r="S7">
        <v>0</v>
      </c>
    </row>
    <row r="8" spans="1:19" x14ac:dyDescent="0.25">
      <c r="B8" s="49" t="s">
        <v>21</v>
      </c>
      <c r="C8" s="2">
        <v>12</v>
      </c>
      <c r="D8" s="2">
        <v>0</v>
      </c>
      <c r="E8" s="2">
        <v>15</v>
      </c>
      <c r="F8" s="8" t="s">
        <v>174</v>
      </c>
      <c r="G8" s="2" t="s">
        <v>32</v>
      </c>
      <c r="I8" s="2"/>
      <c r="J8" s="53" t="s">
        <v>27</v>
      </c>
      <c r="K8" s="2"/>
      <c r="L8" s="2"/>
      <c r="M8" s="2">
        <v>3</v>
      </c>
      <c r="N8" s="8"/>
      <c r="O8" s="2" t="s">
        <v>32</v>
      </c>
      <c r="Q8" t="s">
        <v>196</v>
      </c>
      <c r="R8">
        <v>67</v>
      </c>
      <c r="S8">
        <v>0</v>
      </c>
    </row>
    <row r="9" spans="1:19" x14ac:dyDescent="0.25">
      <c r="A9" s="2"/>
      <c r="B9" s="41" t="s">
        <v>156</v>
      </c>
      <c r="C9" s="42">
        <v>9</v>
      </c>
      <c r="D9" s="2">
        <v>0</v>
      </c>
      <c r="E9" s="2">
        <v>2</v>
      </c>
      <c r="F9" s="7" t="s">
        <v>174</v>
      </c>
      <c r="G9" s="2" t="s">
        <v>32</v>
      </c>
      <c r="I9" s="2"/>
      <c r="J9" s="52" t="s">
        <v>92</v>
      </c>
      <c r="K9" s="2">
        <v>5</v>
      </c>
      <c r="L9" s="2">
        <v>0</v>
      </c>
      <c r="M9" s="2">
        <v>4</v>
      </c>
      <c r="N9" s="7" t="s">
        <v>174</v>
      </c>
      <c r="O9" s="2" t="s">
        <v>185</v>
      </c>
      <c r="Q9" t="s">
        <v>197</v>
      </c>
      <c r="R9">
        <v>44.5</v>
      </c>
      <c r="S9">
        <v>1</v>
      </c>
    </row>
    <row r="10" spans="1:19" x14ac:dyDescent="0.25">
      <c r="A10" s="2"/>
      <c r="B10" s="49" t="s">
        <v>154</v>
      </c>
      <c r="C10" s="2">
        <v>12</v>
      </c>
      <c r="D10" s="2">
        <v>0</v>
      </c>
      <c r="E10" s="2">
        <v>40</v>
      </c>
      <c r="F10" s="7" t="s">
        <v>203</v>
      </c>
      <c r="G10" s="2" t="s">
        <v>185</v>
      </c>
      <c r="I10" s="2" t="s">
        <v>163</v>
      </c>
      <c r="J10" s="53" t="s">
        <v>36</v>
      </c>
      <c r="K10" s="2"/>
      <c r="L10" s="2"/>
      <c r="M10" s="2">
        <v>35</v>
      </c>
      <c r="N10" s="7"/>
      <c r="O10" s="2" t="s">
        <v>185</v>
      </c>
    </row>
    <row r="11" spans="1:19" x14ac:dyDescent="0.25">
      <c r="A11" s="2"/>
      <c r="B11" s="49" t="s">
        <v>21</v>
      </c>
      <c r="C11" s="2">
        <v>13</v>
      </c>
      <c r="D11" s="2">
        <v>0</v>
      </c>
      <c r="E11" s="2">
        <v>27</v>
      </c>
      <c r="F11" s="7" t="s">
        <v>202</v>
      </c>
      <c r="G11" s="2" t="s">
        <v>185</v>
      </c>
      <c r="I11" s="2"/>
      <c r="J11" s="50" t="s">
        <v>17</v>
      </c>
      <c r="K11" s="2">
        <v>2</v>
      </c>
      <c r="L11" s="2">
        <v>0</v>
      </c>
      <c r="M11" s="2">
        <v>3</v>
      </c>
      <c r="N11" s="7" t="s">
        <v>174</v>
      </c>
      <c r="O11" s="2" t="s">
        <v>185</v>
      </c>
    </row>
    <row r="12" spans="1:19" x14ac:dyDescent="0.25">
      <c r="A12" s="2"/>
      <c r="B12" s="49" t="s">
        <v>25</v>
      </c>
      <c r="C12" s="2">
        <v>2</v>
      </c>
      <c r="D12" s="2">
        <v>0</v>
      </c>
      <c r="E12" s="2">
        <v>5</v>
      </c>
      <c r="F12" s="7" t="s">
        <v>39</v>
      </c>
      <c r="G12" s="2" t="s">
        <v>185</v>
      </c>
      <c r="I12" s="2"/>
      <c r="J12" s="52" t="s">
        <v>37</v>
      </c>
      <c r="K12" s="2">
        <v>1</v>
      </c>
      <c r="L12" s="2">
        <v>0</v>
      </c>
      <c r="M12" s="2">
        <v>13</v>
      </c>
      <c r="N12" s="7" t="s">
        <v>39</v>
      </c>
      <c r="O12" s="2" t="s">
        <v>185</v>
      </c>
    </row>
    <row r="13" spans="1:19" x14ac:dyDescent="0.25">
      <c r="A13" s="2"/>
      <c r="B13" s="49" t="s">
        <v>24</v>
      </c>
      <c r="C13" s="2">
        <v>1</v>
      </c>
      <c r="D13" s="2">
        <v>0</v>
      </c>
      <c r="E13" s="2">
        <v>20</v>
      </c>
      <c r="F13" s="7" t="s">
        <v>39</v>
      </c>
      <c r="G13" s="2" t="s">
        <v>185</v>
      </c>
      <c r="I13" s="2"/>
      <c r="J13" s="52" t="s">
        <v>41</v>
      </c>
      <c r="K13" s="2">
        <v>2</v>
      </c>
      <c r="L13" s="2">
        <v>0</v>
      </c>
      <c r="M13" s="2">
        <v>9</v>
      </c>
      <c r="N13" s="7" t="s">
        <v>39</v>
      </c>
      <c r="O13" s="2" t="s">
        <v>185</v>
      </c>
    </row>
    <row r="14" spans="1:19" x14ac:dyDescent="0.25">
      <c r="A14" s="2"/>
      <c r="B14" s="49" t="s">
        <v>155</v>
      </c>
      <c r="C14" s="2">
        <v>1</v>
      </c>
      <c r="D14" s="2">
        <v>0</v>
      </c>
      <c r="E14" s="2">
        <v>10</v>
      </c>
      <c r="F14" s="7" t="s">
        <v>39</v>
      </c>
      <c r="G14" s="2" t="s">
        <v>185</v>
      </c>
      <c r="I14" s="2"/>
      <c r="J14" s="44" t="s">
        <v>157</v>
      </c>
      <c r="K14" s="2">
        <v>1</v>
      </c>
      <c r="L14" s="2">
        <v>0</v>
      </c>
      <c r="M14" s="2">
        <v>15</v>
      </c>
      <c r="N14" s="7" t="s">
        <v>39</v>
      </c>
      <c r="O14" s="2" t="s">
        <v>185</v>
      </c>
    </row>
    <row r="15" spans="1:19" x14ac:dyDescent="0.25">
      <c r="A15" s="2"/>
      <c r="B15" s="49" t="s">
        <v>22</v>
      </c>
      <c r="C15" s="2">
        <v>1</v>
      </c>
      <c r="D15" s="2">
        <v>0</v>
      </c>
      <c r="E15" s="2">
        <v>4</v>
      </c>
      <c r="F15" s="7" t="s">
        <v>204</v>
      </c>
      <c r="G15" s="2" t="s">
        <v>185</v>
      </c>
      <c r="I15" s="2"/>
      <c r="J15" s="52" t="s">
        <v>38</v>
      </c>
      <c r="K15" s="2">
        <v>1</v>
      </c>
      <c r="L15" s="2">
        <v>0</v>
      </c>
      <c r="M15" s="2">
        <v>7</v>
      </c>
      <c r="N15" s="4" t="s">
        <v>39</v>
      </c>
      <c r="O15" s="2" t="s">
        <v>185</v>
      </c>
    </row>
    <row r="16" spans="1:19" x14ac:dyDescent="0.25">
      <c r="A16" s="2"/>
      <c r="B16" s="57" t="s">
        <v>26</v>
      </c>
      <c r="C16" s="2"/>
      <c r="D16" s="2"/>
      <c r="E16" s="2"/>
      <c r="F16" s="7"/>
      <c r="G16" s="2"/>
      <c r="I16" s="2"/>
      <c r="J16" s="52" t="s">
        <v>179</v>
      </c>
      <c r="K16" s="2">
        <v>0</v>
      </c>
      <c r="L16" s="2">
        <v>1</v>
      </c>
      <c r="M16" s="13">
        <v>1</v>
      </c>
      <c r="N16" s="8" t="s">
        <v>39</v>
      </c>
      <c r="O16" s="2" t="s">
        <v>185</v>
      </c>
    </row>
    <row r="17" spans="1:15" x14ac:dyDescent="0.25">
      <c r="A17" s="40" t="s">
        <v>201</v>
      </c>
      <c r="B17" s="2"/>
      <c r="C17" s="2"/>
      <c r="D17" s="42"/>
      <c r="E17" s="42"/>
      <c r="F17" s="43"/>
      <c r="G17" s="42"/>
      <c r="I17" s="10"/>
      <c r="J17" s="10"/>
      <c r="K17" s="10"/>
      <c r="L17" s="10"/>
      <c r="M17" s="10"/>
      <c r="N17" s="12"/>
      <c r="O17" s="10"/>
    </row>
    <row r="18" spans="1:15" x14ac:dyDescent="0.25">
      <c r="A18" s="2"/>
      <c r="B18" s="2"/>
      <c r="C18" s="2"/>
      <c r="D18" s="2"/>
      <c r="E18" s="2"/>
      <c r="F18" s="2"/>
      <c r="G18" s="2"/>
      <c r="I18" s="3" t="s">
        <v>15</v>
      </c>
      <c r="J18" s="3" t="s">
        <v>9</v>
      </c>
      <c r="K18" s="2">
        <f>SUM(K6:K16)</f>
        <v>14</v>
      </c>
      <c r="L18" s="2">
        <v>0</v>
      </c>
      <c r="M18" s="2">
        <f>SUM(M6:M15)</f>
        <v>90</v>
      </c>
      <c r="N18" s="8"/>
      <c r="O18" s="2"/>
    </row>
    <row r="19" spans="1:15" x14ac:dyDescent="0.25">
      <c r="A19" s="10"/>
      <c r="B19" s="10"/>
      <c r="C19" s="10"/>
      <c r="D19" s="10"/>
      <c r="E19" s="10"/>
      <c r="F19" s="12"/>
      <c r="G19" s="10"/>
      <c r="I19" s="2"/>
      <c r="J19" s="3" t="s">
        <v>159</v>
      </c>
      <c r="K19" s="2">
        <v>0</v>
      </c>
      <c r="L19" s="2" t="s">
        <v>160</v>
      </c>
      <c r="M19" s="2"/>
      <c r="N19" s="8"/>
      <c r="O19" s="2"/>
    </row>
    <row r="20" spans="1:15" x14ac:dyDescent="0.25">
      <c r="A20" s="3" t="s">
        <v>15</v>
      </c>
      <c r="B20" s="3" t="s">
        <v>9</v>
      </c>
      <c r="C20" s="2">
        <f>SUM(C6:C16)</f>
        <v>57</v>
      </c>
      <c r="D20" s="2">
        <v>0</v>
      </c>
      <c r="E20" s="2">
        <f>SUM(E6:E16)</f>
        <v>125.5</v>
      </c>
      <c r="F20" s="8"/>
      <c r="G20" s="2"/>
      <c r="I20" s="10"/>
      <c r="J20" s="1"/>
      <c r="K20" s="10"/>
      <c r="L20" s="10"/>
      <c r="M20" s="10"/>
      <c r="N20" s="12"/>
      <c r="O20" s="10"/>
    </row>
    <row r="21" spans="1:15" x14ac:dyDescent="0.25">
      <c r="A21" s="2"/>
      <c r="B21" s="3" t="s">
        <v>87</v>
      </c>
      <c r="C21" s="2">
        <v>9</v>
      </c>
      <c r="D21" s="2"/>
      <c r="E21" s="2">
        <v>2</v>
      </c>
      <c r="F21" s="8"/>
      <c r="G21" s="2"/>
      <c r="I21" s="3" t="s">
        <v>15</v>
      </c>
      <c r="J21" s="3" t="s">
        <v>10</v>
      </c>
      <c r="K21" s="2">
        <f>SUM(K6:K8)</f>
        <v>2</v>
      </c>
      <c r="L21" s="2">
        <v>0</v>
      </c>
      <c r="M21" s="2">
        <f>SUM(M6:M8)</f>
        <v>4</v>
      </c>
      <c r="N21" s="8"/>
      <c r="O21" s="2"/>
    </row>
    <row r="22" spans="1:15" x14ac:dyDescent="0.25">
      <c r="A22" s="10"/>
      <c r="B22" s="1"/>
      <c r="C22" s="10"/>
      <c r="D22" s="10"/>
      <c r="E22" s="10"/>
      <c r="F22" s="12"/>
      <c r="G22" s="10"/>
      <c r="I22" s="2"/>
      <c r="J22" s="3" t="s">
        <v>11</v>
      </c>
      <c r="K22" s="2">
        <f>SUM(K9:K15)</f>
        <v>12</v>
      </c>
      <c r="L22" s="2">
        <v>1</v>
      </c>
      <c r="M22" s="2">
        <f>SUM(M9:M15)</f>
        <v>86</v>
      </c>
      <c r="N22" s="8"/>
      <c r="O22" s="2"/>
    </row>
    <row r="23" spans="1:15" x14ac:dyDescent="0.25">
      <c r="A23" s="3" t="s">
        <v>15</v>
      </c>
      <c r="B23" s="3" t="s">
        <v>10</v>
      </c>
      <c r="C23" s="2">
        <f>SUM(C6:C9)</f>
        <v>27</v>
      </c>
      <c r="D23" s="2">
        <v>0</v>
      </c>
      <c r="E23" s="2">
        <f>SUM(E6:E9)</f>
        <v>19.5</v>
      </c>
      <c r="F23" s="8"/>
      <c r="G23" s="2"/>
      <c r="I23" s="2"/>
      <c r="J23" s="3" t="s">
        <v>13</v>
      </c>
      <c r="K23" s="2"/>
      <c r="L23" s="2"/>
      <c r="M23" s="2"/>
      <c r="N23" s="8"/>
      <c r="O23" s="2"/>
    </row>
    <row r="24" spans="1:15" x14ac:dyDescent="0.25">
      <c r="A24" s="2"/>
      <c r="B24" s="3" t="s">
        <v>11</v>
      </c>
      <c r="C24" s="2">
        <f>SUM(C10:C15)</f>
        <v>30</v>
      </c>
      <c r="D24" s="2">
        <v>0</v>
      </c>
      <c r="E24" s="2">
        <f>SUM(E10:E15)</f>
        <v>106</v>
      </c>
      <c r="F24" s="8"/>
      <c r="G24" s="2"/>
      <c r="I24" s="2"/>
      <c r="J24" s="3" t="s">
        <v>12</v>
      </c>
      <c r="K24" s="2"/>
      <c r="L24" s="2"/>
      <c r="M24" s="2"/>
      <c r="N24" s="8"/>
      <c r="O24" s="2"/>
    </row>
    <row r="25" spans="1:15" x14ac:dyDescent="0.25">
      <c r="A25" s="2"/>
      <c r="B25" s="3" t="s">
        <v>13</v>
      </c>
      <c r="C25" s="2"/>
      <c r="D25" s="2"/>
      <c r="E25" s="2"/>
      <c r="F25" s="8"/>
      <c r="G25" s="2"/>
      <c r="I25" s="10"/>
      <c r="J25" s="1"/>
      <c r="K25" s="10"/>
      <c r="L25" s="10"/>
      <c r="M25" s="10"/>
      <c r="N25" s="12"/>
      <c r="O25" s="10"/>
    </row>
    <row r="26" spans="1:15" x14ac:dyDescent="0.25">
      <c r="A26" s="2"/>
      <c r="B26" s="3" t="s">
        <v>12</v>
      </c>
      <c r="C26" s="2" t="s">
        <v>45</v>
      </c>
      <c r="D26" s="2" t="s">
        <v>45</v>
      </c>
      <c r="E26" s="2" t="s">
        <v>45</v>
      </c>
      <c r="F26" s="8" t="s">
        <v>45</v>
      </c>
      <c r="G26" s="2" t="s">
        <v>45</v>
      </c>
      <c r="I26" s="3" t="s">
        <v>16</v>
      </c>
      <c r="J26" s="2"/>
      <c r="K26" s="2"/>
      <c r="L26" s="2"/>
      <c r="M26" s="2"/>
      <c r="N26" s="8"/>
      <c r="O26" s="2"/>
    </row>
    <row r="27" spans="1:15" x14ac:dyDescent="0.25">
      <c r="A27" s="10"/>
      <c r="B27" s="1"/>
      <c r="C27" s="10"/>
      <c r="D27" s="10"/>
      <c r="E27" s="10"/>
      <c r="F27" s="12"/>
      <c r="G27" s="10"/>
      <c r="I27" s="10"/>
      <c r="J27" s="11"/>
      <c r="K27" s="10"/>
      <c r="L27" s="10"/>
      <c r="M27" s="10"/>
      <c r="N27" s="12"/>
      <c r="O27" s="10"/>
    </row>
    <row r="28" spans="1:15" x14ac:dyDescent="0.25">
      <c r="A28" s="3" t="s">
        <v>16</v>
      </c>
      <c r="B28" s="2" t="s">
        <v>199</v>
      </c>
      <c r="C28" s="2"/>
      <c r="D28" s="2"/>
      <c r="E28" s="2"/>
      <c r="F28" s="8"/>
      <c r="G28" s="2"/>
    </row>
    <row r="29" spans="1:15" x14ac:dyDescent="0.25">
      <c r="B29" s="35" t="s">
        <v>200</v>
      </c>
      <c r="C29" s="2"/>
      <c r="D29" s="2"/>
      <c r="E29" s="2"/>
      <c r="F29" s="2"/>
      <c r="G29" s="2"/>
      <c r="I29" s="1" t="s">
        <v>1</v>
      </c>
      <c r="J29" s="5" t="s">
        <v>2</v>
      </c>
      <c r="K29" s="1" t="s">
        <v>4</v>
      </c>
      <c r="L29" s="1" t="s">
        <v>3</v>
      </c>
      <c r="M29" s="1" t="s">
        <v>14</v>
      </c>
      <c r="N29" s="6" t="s">
        <v>6</v>
      </c>
      <c r="O29" s="1" t="s">
        <v>5</v>
      </c>
    </row>
    <row r="30" spans="1:15" x14ac:dyDescent="0.25">
      <c r="A30" s="10"/>
      <c r="B30" s="11"/>
      <c r="C30" s="10"/>
      <c r="D30" s="10"/>
      <c r="E30" s="10"/>
      <c r="F30" s="12"/>
      <c r="G30" s="10"/>
      <c r="I30" s="2" t="s">
        <v>55</v>
      </c>
      <c r="J30" s="49" t="s">
        <v>102</v>
      </c>
      <c r="K30" s="2">
        <v>2</v>
      </c>
      <c r="L30" s="2">
        <v>0</v>
      </c>
      <c r="M30" s="2">
        <v>3</v>
      </c>
      <c r="N30" s="2" t="s">
        <v>39</v>
      </c>
      <c r="O30" s="2" t="s">
        <v>32</v>
      </c>
    </row>
    <row r="31" spans="1:15" x14ac:dyDescent="0.25">
      <c r="G31" s="9"/>
      <c r="I31" s="2"/>
      <c r="J31" s="49" t="s">
        <v>51</v>
      </c>
      <c r="K31" s="2">
        <v>3</v>
      </c>
      <c r="L31" s="2">
        <v>0</v>
      </c>
      <c r="M31" s="2">
        <v>7</v>
      </c>
      <c r="N31" s="7" t="s">
        <v>39</v>
      </c>
      <c r="O31" s="2" t="s">
        <v>32</v>
      </c>
    </row>
    <row r="32" spans="1:15" x14ac:dyDescent="0.25">
      <c r="A32" s="1" t="s">
        <v>1</v>
      </c>
      <c r="B32" s="5" t="s">
        <v>2</v>
      </c>
      <c r="C32" s="1" t="s">
        <v>4</v>
      </c>
      <c r="D32" s="1" t="s">
        <v>3</v>
      </c>
      <c r="E32" s="1" t="s">
        <v>14</v>
      </c>
      <c r="F32" s="6" t="s">
        <v>6</v>
      </c>
      <c r="G32" s="1" t="s">
        <v>5</v>
      </c>
      <c r="I32" s="2" t="s">
        <v>163</v>
      </c>
      <c r="J32" s="4" t="s">
        <v>162</v>
      </c>
      <c r="K32" s="2"/>
      <c r="L32" s="2"/>
      <c r="M32" s="2">
        <v>75</v>
      </c>
      <c r="N32" s="7"/>
      <c r="O32" s="2" t="s">
        <v>32</v>
      </c>
    </row>
    <row r="33" spans="1:18" x14ac:dyDescent="0.25">
      <c r="A33" s="2" t="s">
        <v>49</v>
      </c>
      <c r="B33" s="49" t="s">
        <v>51</v>
      </c>
      <c r="C33" s="2">
        <v>5</v>
      </c>
      <c r="D33" s="2">
        <v>0</v>
      </c>
      <c r="E33" s="2">
        <v>25</v>
      </c>
      <c r="F33" s="7" t="s">
        <v>39</v>
      </c>
      <c r="G33" s="2" t="s">
        <v>32</v>
      </c>
      <c r="I33" s="2" t="s">
        <v>163</v>
      </c>
      <c r="J33" s="4" t="s">
        <v>111</v>
      </c>
      <c r="K33" s="2">
        <v>2</v>
      </c>
      <c r="L33" s="2">
        <v>0</v>
      </c>
      <c r="M33" s="2">
        <v>1</v>
      </c>
      <c r="N33" s="7" t="s">
        <v>174</v>
      </c>
      <c r="O33" s="2" t="s">
        <v>32</v>
      </c>
    </row>
    <row r="34" spans="1:18" x14ac:dyDescent="0.25">
      <c r="A34" s="2"/>
      <c r="B34" s="4" t="s">
        <v>111</v>
      </c>
      <c r="C34" s="2">
        <v>4</v>
      </c>
      <c r="D34" s="2">
        <v>0</v>
      </c>
      <c r="E34" s="2">
        <v>1</v>
      </c>
      <c r="F34" s="7" t="s">
        <v>72</v>
      </c>
      <c r="G34" s="13" t="s">
        <v>32</v>
      </c>
      <c r="I34" s="2" t="s">
        <v>163</v>
      </c>
      <c r="J34" s="4" t="s">
        <v>17</v>
      </c>
      <c r="K34" s="2">
        <v>3</v>
      </c>
      <c r="L34" s="2">
        <v>0</v>
      </c>
      <c r="M34" s="2">
        <v>35</v>
      </c>
      <c r="N34" s="7" t="s">
        <v>39</v>
      </c>
      <c r="O34" s="2" t="s">
        <v>32</v>
      </c>
    </row>
    <row r="35" spans="1:18" x14ac:dyDescent="0.25">
      <c r="B35" s="48" t="s">
        <v>53</v>
      </c>
      <c r="C35" s="40" t="s">
        <v>31</v>
      </c>
      <c r="D35" s="2">
        <v>0</v>
      </c>
      <c r="E35" s="2">
        <v>1</v>
      </c>
      <c r="F35" s="8" t="s">
        <v>39</v>
      </c>
      <c r="G35" s="2" t="s">
        <v>32</v>
      </c>
      <c r="I35" s="2"/>
      <c r="J35" s="2" t="s">
        <v>36</v>
      </c>
      <c r="K35" s="2">
        <v>1</v>
      </c>
      <c r="L35" s="2">
        <v>0</v>
      </c>
      <c r="M35" s="2">
        <v>1</v>
      </c>
      <c r="N35" s="2" t="s">
        <v>174</v>
      </c>
      <c r="O35" s="2" t="s">
        <v>32</v>
      </c>
      <c r="R35" t="s">
        <v>186</v>
      </c>
    </row>
    <row r="36" spans="1:18" x14ac:dyDescent="0.25">
      <c r="A36" s="2"/>
      <c r="B36" s="49" t="s">
        <v>52</v>
      </c>
      <c r="C36" s="2">
        <v>3</v>
      </c>
      <c r="D36" s="2">
        <v>0</v>
      </c>
      <c r="E36" s="2">
        <v>10</v>
      </c>
      <c r="F36" s="7" t="s">
        <v>39</v>
      </c>
      <c r="G36" s="2" t="s">
        <v>185</v>
      </c>
      <c r="I36" s="2"/>
      <c r="J36" s="57" t="s">
        <v>102</v>
      </c>
      <c r="K36" s="2">
        <v>1</v>
      </c>
      <c r="L36" s="2">
        <v>0</v>
      </c>
      <c r="M36" s="2">
        <v>4</v>
      </c>
      <c r="N36" s="7" t="s">
        <v>209</v>
      </c>
      <c r="O36" s="2" t="s">
        <v>185</v>
      </c>
    </row>
    <row r="37" spans="1:18" x14ac:dyDescent="0.25">
      <c r="A37" s="2"/>
      <c r="B37" s="49" t="s">
        <v>50</v>
      </c>
      <c r="C37" s="2">
        <v>1</v>
      </c>
      <c r="D37" s="2">
        <v>0</v>
      </c>
      <c r="E37" s="2">
        <v>2</v>
      </c>
      <c r="F37" s="7" t="s">
        <v>39</v>
      </c>
      <c r="G37" s="2" t="s">
        <v>185</v>
      </c>
      <c r="I37" s="2"/>
      <c r="J37" s="49" t="s">
        <v>106</v>
      </c>
      <c r="K37" s="2">
        <v>1</v>
      </c>
      <c r="L37" s="2">
        <v>0</v>
      </c>
      <c r="M37" s="2">
        <v>3</v>
      </c>
      <c r="N37" s="7" t="s">
        <v>39</v>
      </c>
      <c r="O37" s="13" t="s">
        <v>185</v>
      </c>
    </row>
    <row r="38" spans="1:18" x14ac:dyDescent="0.25">
      <c r="A38" s="2" t="s">
        <v>163</v>
      </c>
      <c r="B38" s="4" t="s">
        <v>54</v>
      </c>
      <c r="C38" s="2"/>
      <c r="D38" s="2">
        <v>0</v>
      </c>
      <c r="E38" s="2">
        <v>3</v>
      </c>
      <c r="F38" s="7"/>
      <c r="G38" s="2" t="s">
        <v>185</v>
      </c>
      <c r="I38" s="10"/>
      <c r="J38" s="10"/>
      <c r="K38" s="10"/>
      <c r="L38" s="10"/>
      <c r="M38" s="10"/>
      <c r="N38" s="12"/>
      <c r="O38" s="10"/>
    </row>
    <row r="39" spans="1:18" x14ac:dyDescent="0.25">
      <c r="A39" s="2" t="s">
        <v>163</v>
      </c>
      <c r="B39" s="4" t="s">
        <v>189</v>
      </c>
      <c r="C39" s="2"/>
      <c r="D39" s="2">
        <v>0</v>
      </c>
      <c r="E39" s="2">
        <v>7</v>
      </c>
      <c r="F39" s="7" t="s">
        <v>207</v>
      </c>
      <c r="G39" s="2" t="s">
        <v>185</v>
      </c>
      <c r="I39" s="3" t="s">
        <v>15</v>
      </c>
      <c r="J39" s="3" t="s">
        <v>9</v>
      </c>
      <c r="K39" s="2">
        <f>SUM(K30:K37)</f>
        <v>13</v>
      </c>
      <c r="L39" s="2"/>
      <c r="M39" s="2">
        <f>SUM(M30:M37)</f>
        <v>129</v>
      </c>
      <c r="N39" s="8"/>
      <c r="O39" s="2"/>
    </row>
    <row r="40" spans="1:18" x14ac:dyDescent="0.25">
      <c r="A40" s="2" t="s">
        <v>163</v>
      </c>
      <c r="B40" s="4" t="s">
        <v>36</v>
      </c>
      <c r="C40" s="2"/>
      <c r="D40" s="2">
        <v>0</v>
      </c>
      <c r="E40" s="2">
        <v>7</v>
      </c>
      <c r="F40" s="4" t="s">
        <v>208</v>
      </c>
      <c r="G40" s="2" t="s">
        <v>185</v>
      </c>
      <c r="I40" s="2"/>
      <c r="J40" s="3" t="s">
        <v>87</v>
      </c>
      <c r="K40" s="2">
        <v>0</v>
      </c>
      <c r="L40" s="2"/>
      <c r="M40" s="2">
        <v>0</v>
      </c>
      <c r="N40" s="8"/>
      <c r="O40" s="2"/>
    </row>
    <row r="41" spans="1:18" x14ac:dyDescent="0.25">
      <c r="A41" s="2"/>
      <c r="B41" s="48" t="s">
        <v>23</v>
      </c>
      <c r="C41" s="2">
        <v>1</v>
      </c>
      <c r="D41" s="2">
        <v>0</v>
      </c>
      <c r="E41" s="2">
        <v>0.5</v>
      </c>
      <c r="F41" s="8" t="s">
        <v>206</v>
      </c>
      <c r="G41" s="2" t="s">
        <v>185</v>
      </c>
      <c r="I41" s="10"/>
      <c r="J41" s="1"/>
      <c r="K41" s="10"/>
      <c r="L41" s="10"/>
      <c r="M41" s="10"/>
      <c r="N41" s="12"/>
      <c r="O41" s="10"/>
    </row>
    <row r="42" spans="1:18" x14ac:dyDescent="0.25">
      <c r="A42" s="2"/>
      <c r="B42" s="48" t="s">
        <v>25</v>
      </c>
      <c r="C42" s="2">
        <v>1</v>
      </c>
      <c r="D42" s="2">
        <v>0</v>
      </c>
      <c r="E42" s="2">
        <v>3</v>
      </c>
      <c r="F42" s="8" t="s">
        <v>207</v>
      </c>
      <c r="G42" s="2" t="s">
        <v>185</v>
      </c>
      <c r="I42" s="3" t="s">
        <v>15</v>
      </c>
      <c r="J42" s="3" t="s">
        <v>10</v>
      </c>
      <c r="K42" s="2">
        <f>SUM(K30:K35)</f>
        <v>11</v>
      </c>
      <c r="L42" s="2"/>
      <c r="M42" s="2">
        <f>SUM(M30:M35)</f>
        <v>122</v>
      </c>
      <c r="N42" s="8"/>
      <c r="O42" s="2"/>
    </row>
    <row r="43" spans="1:18" x14ac:dyDescent="0.25">
      <c r="A43" s="10"/>
      <c r="B43" s="10"/>
      <c r="C43" s="10"/>
      <c r="D43" s="10"/>
      <c r="E43" s="10"/>
      <c r="F43" s="12"/>
      <c r="G43" s="10"/>
      <c r="I43" s="2"/>
      <c r="J43" s="3" t="s">
        <v>11</v>
      </c>
      <c r="K43" s="2">
        <f>SUM(K36:K37)</f>
        <v>2</v>
      </c>
      <c r="L43" s="2"/>
      <c r="M43" s="2">
        <f>SUM(M36:M37)</f>
        <v>7</v>
      </c>
      <c r="N43" s="8"/>
      <c r="O43" s="2"/>
    </row>
    <row r="44" spans="1:18" x14ac:dyDescent="0.25">
      <c r="A44" s="3" t="s">
        <v>15</v>
      </c>
      <c r="B44" s="3" t="s">
        <v>9</v>
      </c>
      <c r="C44" s="2">
        <f>SUM(C33:C42)</f>
        <v>15</v>
      </c>
      <c r="D44" s="2"/>
      <c r="E44" s="2">
        <f>SUM(E33:E42)</f>
        <v>59.5</v>
      </c>
      <c r="F44" s="8"/>
      <c r="G44" s="2"/>
      <c r="I44" s="2"/>
      <c r="J44" s="3" t="s">
        <v>13</v>
      </c>
      <c r="K44" s="2"/>
      <c r="L44" s="2"/>
      <c r="M44" s="2"/>
      <c r="N44" s="8"/>
      <c r="O44" s="2"/>
    </row>
    <row r="45" spans="1:18" x14ac:dyDescent="0.25">
      <c r="A45" s="2"/>
      <c r="B45" s="3" t="s">
        <v>87</v>
      </c>
      <c r="C45" s="2">
        <v>0</v>
      </c>
      <c r="D45" s="2">
        <v>0</v>
      </c>
      <c r="E45" s="2">
        <v>0</v>
      </c>
      <c r="F45" s="8"/>
      <c r="G45" s="2"/>
      <c r="I45" s="2"/>
      <c r="J45" s="3" t="s">
        <v>12</v>
      </c>
      <c r="K45" s="2"/>
      <c r="L45" s="2"/>
      <c r="M45" s="2"/>
      <c r="N45" s="8"/>
      <c r="O45" s="2"/>
    </row>
    <row r="46" spans="1:18" x14ac:dyDescent="0.25">
      <c r="A46" s="10"/>
      <c r="B46" s="1"/>
      <c r="C46" s="10"/>
      <c r="D46" s="10"/>
      <c r="E46" s="10"/>
      <c r="F46" s="12"/>
      <c r="G46" s="10"/>
      <c r="I46" s="10"/>
      <c r="J46" s="1"/>
      <c r="K46" s="10"/>
      <c r="L46" s="10"/>
      <c r="M46" s="10"/>
      <c r="N46" s="12"/>
      <c r="O46" s="10"/>
    </row>
    <row r="47" spans="1:18" x14ac:dyDescent="0.25">
      <c r="A47" s="3" t="s">
        <v>15</v>
      </c>
      <c r="B47" s="3" t="s">
        <v>10</v>
      </c>
      <c r="C47" s="2">
        <f>SUM(C33:C35)</f>
        <v>9</v>
      </c>
      <c r="D47" s="2"/>
      <c r="E47" s="2">
        <f>SUM(E33:E35)</f>
        <v>27</v>
      </c>
      <c r="F47" s="8"/>
      <c r="G47" s="2"/>
      <c r="I47" s="3" t="s">
        <v>16</v>
      </c>
      <c r="J47" s="2"/>
      <c r="K47" s="2"/>
      <c r="L47" s="2"/>
      <c r="M47" s="2"/>
      <c r="N47" s="8"/>
      <c r="O47" s="2"/>
    </row>
    <row r="48" spans="1:18" x14ac:dyDescent="0.25">
      <c r="A48" s="2"/>
      <c r="B48" s="3" t="s">
        <v>11</v>
      </c>
      <c r="C48" s="2">
        <f>SUM(C36:C42)</f>
        <v>6</v>
      </c>
      <c r="D48" s="2"/>
      <c r="E48" s="2">
        <f>SUM(E36:E42)</f>
        <v>32.5</v>
      </c>
      <c r="F48" s="8"/>
      <c r="G48" s="2"/>
      <c r="I48" s="10"/>
      <c r="J48" s="11"/>
      <c r="K48" s="10"/>
      <c r="L48" s="10"/>
      <c r="M48" s="10"/>
      <c r="N48" s="12"/>
      <c r="O48" s="10"/>
    </row>
    <row r="49" spans="1:15" x14ac:dyDescent="0.25">
      <c r="A49" s="2"/>
      <c r="B49" s="3" t="s">
        <v>13</v>
      </c>
      <c r="C49" s="2"/>
      <c r="D49" s="2"/>
      <c r="E49" s="2"/>
      <c r="F49" s="8"/>
      <c r="G49" s="2"/>
    </row>
    <row r="50" spans="1:15" x14ac:dyDescent="0.25">
      <c r="A50" s="2"/>
      <c r="B50" s="3" t="s">
        <v>12</v>
      </c>
      <c r="C50" s="2"/>
      <c r="D50" s="2"/>
      <c r="E50" s="2"/>
      <c r="F50" s="8"/>
      <c r="G50" s="2"/>
    </row>
    <row r="51" spans="1:15" x14ac:dyDescent="0.25">
      <c r="A51" s="10"/>
      <c r="B51" s="1"/>
      <c r="C51" s="10"/>
      <c r="D51" s="10"/>
      <c r="E51" s="10"/>
      <c r="F51" s="12"/>
      <c r="G51" s="10"/>
      <c r="H51" t="s">
        <v>215</v>
      </c>
    </row>
    <row r="52" spans="1:15" x14ac:dyDescent="0.25">
      <c r="A52" s="3" t="s">
        <v>16</v>
      </c>
      <c r="B52" s="2" t="s">
        <v>214</v>
      </c>
      <c r="C52" s="2"/>
      <c r="D52" s="2"/>
      <c r="E52" s="2"/>
      <c r="F52" s="8"/>
      <c r="G52" s="2"/>
    </row>
    <row r="53" spans="1:15" x14ac:dyDescent="0.25">
      <c r="A53" s="10"/>
      <c r="B53" s="11"/>
      <c r="C53" s="10"/>
      <c r="D53" s="10"/>
      <c r="E53" s="10"/>
      <c r="F53" s="12"/>
      <c r="G53" s="10"/>
    </row>
    <row r="54" spans="1:15" x14ac:dyDescent="0.25">
      <c r="G54" s="9"/>
    </row>
    <row r="55" spans="1:15" x14ac:dyDescent="0.25">
      <c r="A55" s="1" t="s">
        <v>1</v>
      </c>
      <c r="B55" s="5" t="s">
        <v>2</v>
      </c>
      <c r="C55" s="1" t="s">
        <v>4</v>
      </c>
      <c r="D55" s="1" t="s">
        <v>3</v>
      </c>
      <c r="E55" s="1" t="s">
        <v>14</v>
      </c>
      <c r="F55" s="6" t="s">
        <v>6</v>
      </c>
      <c r="G55" s="1" t="s">
        <v>5</v>
      </c>
      <c r="I55" s="1" t="s">
        <v>1</v>
      </c>
      <c r="J55" s="5" t="s">
        <v>2</v>
      </c>
      <c r="K55" s="1" t="s">
        <v>4</v>
      </c>
      <c r="L55" s="1" t="s">
        <v>3</v>
      </c>
      <c r="M55" s="1" t="s">
        <v>14</v>
      </c>
      <c r="N55" s="6" t="s">
        <v>6</v>
      </c>
      <c r="O55" s="1" t="s">
        <v>5</v>
      </c>
    </row>
    <row r="56" spans="1:15" x14ac:dyDescent="0.25">
      <c r="A56" s="2" t="s">
        <v>60</v>
      </c>
      <c r="B56" s="45" t="s">
        <v>165</v>
      </c>
      <c r="C56" s="2"/>
      <c r="D56" s="2"/>
      <c r="E56" s="46">
        <v>0.25</v>
      </c>
      <c r="F56" s="7"/>
      <c r="G56" s="2"/>
      <c r="I56" s="2" t="s">
        <v>63</v>
      </c>
      <c r="J56" s="49" t="s">
        <v>65</v>
      </c>
      <c r="K56" s="2">
        <v>1</v>
      </c>
      <c r="L56" s="2">
        <v>0</v>
      </c>
      <c r="M56" s="2">
        <v>0.5</v>
      </c>
      <c r="N56" s="7" t="s">
        <v>39</v>
      </c>
      <c r="O56" s="2" t="s">
        <v>32</v>
      </c>
    </row>
    <row r="57" spans="1:15" x14ac:dyDescent="0.25">
      <c r="A57" s="2"/>
      <c r="B57" s="49" t="s">
        <v>21</v>
      </c>
      <c r="C57" s="2">
        <v>3</v>
      </c>
      <c r="D57" s="2">
        <v>0</v>
      </c>
      <c r="E57" s="2">
        <v>2</v>
      </c>
      <c r="F57" s="4" t="s">
        <v>39</v>
      </c>
      <c r="G57" s="2" t="s">
        <v>32</v>
      </c>
      <c r="I57" s="2" t="s">
        <v>163</v>
      </c>
      <c r="J57" s="4" t="s">
        <v>111</v>
      </c>
      <c r="K57" s="2"/>
      <c r="L57" s="2"/>
      <c r="M57" s="2">
        <v>20</v>
      </c>
      <c r="N57" s="4" t="s">
        <v>45</v>
      </c>
      <c r="O57" s="2" t="s">
        <v>32</v>
      </c>
    </row>
    <row r="58" spans="1:15" x14ac:dyDescent="0.25">
      <c r="A58" s="2" t="s">
        <v>163</v>
      </c>
      <c r="B58" s="4" t="s">
        <v>166</v>
      </c>
      <c r="C58" s="2"/>
      <c r="D58" s="2"/>
      <c r="E58" s="2">
        <v>40</v>
      </c>
      <c r="F58" s="7" t="s">
        <v>45</v>
      </c>
      <c r="G58" s="2" t="s">
        <v>32</v>
      </c>
      <c r="I58" s="2" t="s">
        <v>163</v>
      </c>
      <c r="J58" s="4" t="s">
        <v>166</v>
      </c>
      <c r="K58" s="2"/>
      <c r="L58" s="2"/>
      <c r="M58" s="13">
        <v>5</v>
      </c>
      <c r="N58" s="4" t="s">
        <v>45</v>
      </c>
      <c r="O58" s="2" t="s">
        <v>32</v>
      </c>
    </row>
    <row r="59" spans="1:15" x14ac:dyDescent="0.25">
      <c r="A59" s="2" t="s">
        <v>163</v>
      </c>
      <c r="B59" s="4" t="s">
        <v>51</v>
      </c>
      <c r="C59" s="2">
        <v>4</v>
      </c>
      <c r="D59" s="2">
        <v>0</v>
      </c>
      <c r="E59" s="2">
        <v>10</v>
      </c>
      <c r="F59" s="7" t="s">
        <v>209</v>
      </c>
      <c r="G59" s="2" t="s">
        <v>32</v>
      </c>
      <c r="I59" s="2"/>
      <c r="J59" s="41" t="s">
        <v>172</v>
      </c>
      <c r="K59" s="42">
        <v>1</v>
      </c>
      <c r="L59" s="42">
        <v>0</v>
      </c>
      <c r="M59" s="42">
        <v>0.5</v>
      </c>
      <c r="N59" s="41" t="s">
        <v>39</v>
      </c>
      <c r="O59" s="47" t="s">
        <v>32</v>
      </c>
    </row>
    <row r="60" spans="1:15" x14ac:dyDescent="0.25">
      <c r="A60" s="2" t="s">
        <v>163</v>
      </c>
      <c r="B60" s="4" t="s">
        <v>168</v>
      </c>
      <c r="C60" s="2" t="s">
        <v>170</v>
      </c>
      <c r="D60" s="2"/>
      <c r="E60" s="2">
        <v>3</v>
      </c>
      <c r="F60" s="7" t="s">
        <v>39</v>
      </c>
      <c r="G60" s="2" t="s">
        <v>32</v>
      </c>
      <c r="I60" s="2" t="s">
        <v>212</v>
      </c>
      <c r="J60" s="4" t="s">
        <v>213</v>
      </c>
      <c r="K60" s="2">
        <v>2</v>
      </c>
      <c r="L60" s="2">
        <v>0</v>
      </c>
      <c r="M60" s="2">
        <v>2</v>
      </c>
      <c r="N60" s="7" t="s">
        <v>174</v>
      </c>
      <c r="O60" s="2" t="s">
        <v>32</v>
      </c>
    </row>
    <row r="61" spans="1:15" x14ac:dyDescent="0.25">
      <c r="A61" s="2" t="s">
        <v>163</v>
      </c>
      <c r="B61" s="45" t="s">
        <v>111</v>
      </c>
      <c r="C61" s="2"/>
      <c r="D61" s="2"/>
      <c r="E61" s="2"/>
      <c r="F61" s="4"/>
      <c r="G61" s="2"/>
      <c r="I61" s="2" t="s">
        <v>163</v>
      </c>
      <c r="J61" s="4" t="s">
        <v>137</v>
      </c>
      <c r="K61" s="2">
        <v>1</v>
      </c>
      <c r="L61" s="13">
        <v>0</v>
      </c>
      <c r="M61" s="2">
        <v>1</v>
      </c>
      <c r="N61" s="4" t="s">
        <v>39</v>
      </c>
      <c r="O61" s="13" t="s">
        <v>185</v>
      </c>
    </row>
    <row r="62" spans="1:15" x14ac:dyDescent="0.25">
      <c r="A62" s="13"/>
      <c r="B62" s="4" t="s">
        <v>130</v>
      </c>
      <c r="C62" s="2">
        <v>2</v>
      </c>
      <c r="D62" s="2">
        <v>0</v>
      </c>
      <c r="E62" s="2">
        <v>2</v>
      </c>
      <c r="F62" s="4" t="s">
        <v>211</v>
      </c>
      <c r="G62" s="2" t="s">
        <v>32</v>
      </c>
      <c r="I62" s="2" t="s">
        <v>163</v>
      </c>
      <c r="J62" s="4" t="s">
        <v>22</v>
      </c>
      <c r="K62" s="2">
        <v>3</v>
      </c>
      <c r="L62" s="2">
        <v>0</v>
      </c>
      <c r="M62" s="2">
        <v>3</v>
      </c>
      <c r="N62" s="4" t="s">
        <v>39</v>
      </c>
      <c r="O62" s="2" t="s">
        <v>185</v>
      </c>
    </row>
    <row r="63" spans="1:15" x14ac:dyDescent="0.25">
      <c r="A63" s="2"/>
      <c r="B63" s="4" t="s">
        <v>36</v>
      </c>
      <c r="C63" s="2">
        <v>4</v>
      </c>
      <c r="D63" s="2">
        <v>0</v>
      </c>
      <c r="E63" s="2">
        <v>1</v>
      </c>
      <c r="F63" s="7" t="s">
        <v>174</v>
      </c>
      <c r="G63" s="2" t="s">
        <v>32</v>
      </c>
      <c r="I63" s="2" t="s">
        <v>187</v>
      </c>
      <c r="J63" s="4" t="s">
        <v>51</v>
      </c>
      <c r="K63" s="2">
        <v>3</v>
      </c>
      <c r="L63" s="2">
        <v>0</v>
      </c>
      <c r="M63" s="2">
        <v>15</v>
      </c>
      <c r="N63" s="7" t="s">
        <v>206</v>
      </c>
      <c r="O63" s="2" t="s">
        <v>185</v>
      </c>
    </row>
    <row r="64" spans="1:15" x14ac:dyDescent="0.25">
      <c r="A64" s="2" t="s">
        <v>163</v>
      </c>
      <c r="B64" s="4" t="s">
        <v>22</v>
      </c>
      <c r="C64" s="2">
        <v>3</v>
      </c>
      <c r="D64" s="2">
        <v>1</v>
      </c>
      <c r="E64" s="2">
        <v>10</v>
      </c>
      <c r="F64" s="4" t="s">
        <v>211</v>
      </c>
      <c r="G64" s="13" t="s">
        <v>185</v>
      </c>
      <c r="I64" s="10"/>
      <c r="J64" s="10"/>
      <c r="K64" s="10"/>
      <c r="L64" s="10"/>
      <c r="M64" s="10"/>
      <c r="N64" s="12"/>
      <c r="O64" s="10"/>
    </row>
    <row r="65" spans="1:15" x14ac:dyDescent="0.25">
      <c r="A65" s="2"/>
      <c r="B65" s="4"/>
      <c r="C65" s="2"/>
      <c r="D65" s="2"/>
      <c r="E65" s="2"/>
      <c r="F65" s="4"/>
      <c r="G65" s="13"/>
      <c r="I65" s="3" t="s">
        <v>15</v>
      </c>
      <c r="J65" s="3" t="s">
        <v>9</v>
      </c>
      <c r="K65" s="2">
        <f>SUM(K56)+SUM(K60:K63)</f>
        <v>10</v>
      </c>
      <c r="L65" s="2">
        <v>0</v>
      </c>
      <c r="M65" s="2">
        <f>SUM(M56:M58)+SUM(M60:M63)</f>
        <v>46.5</v>
      </c>
      <c r="N65" s="8"/>
      <c r="O65" s="2"/>
    </row>
    <row r="66" spans="1:15" x14ac:dyDescent="0.25">
      <c r="A66" s="2"/>
      <c r="B66" s="4"/>
      <c r="C66" s="2"/>
      <c r="D66" s="2"/>
      <c r="E66" s="13"/>
      <c r="F66" s="4"/>
      <c r="G66" s="2"/>
      <c r="I66" s="2"/>
      <c r="J66" s="3" t="s">
        <v>87</v>
      </c>
      <c r="K66" s="2">
        <v>1</v>
      </c>
      <c r="L66" s="2">
        <v>0</v>
      </c>
      <c r="M66" s="2">
        <v>0.5</v>
      </c>
      <c r="N66" s="8"/>
      <c r="O66" s="2"/>
    </row>
    <row r="67" spans="1:15" x14ac:dyDescent="0.25">
      <c r="A67" s="2"/>
      <c r="B67" s="4"/>
      <c r="C67" s="2"/>
      <c r="D67" s="2"/>
      <c r="E67" s="2"/>
      <c r="F67" s="4"/>
      <c r="G67" s="2"/>
      <c r="I67" s="10"/>
      <c r="J67" s="1"/>
      <c r="K67" s="10"/>
      <c r="L67" s="10"/>
      <c r="M67" s="10"/>
      <c r="N67" s="12"/>
      <c r="O67" s="10"/>
    </row>
    <row r="68" spans="1:15" x14ac:dyDescent="0.25">
      <c r="A68" s="10"/>
      <c r="B68" s="10"/>
      <c r="C68" s="10"/>
      <c r="D68" s="10"/>
      <c r="E68" s="10"/>
      <c r="F68" s="12"/>
      <c r="G68" s="10"/>
      <c r="I68" s="3" t="s">
        <v>15</v>
      </c>
      <c r="J68" s="3" t="s">
        <v>10</v>
      </c>
      <c r="K68" s="13">
        <v>3</v>
      </c>
      <c r="L68" s="13"/>
      <c r="M68" s="13">
        <f>SUM(M56:M58)+SUM(M60)</f>
        <v>27.5</v>
      </c>
      <c r="N68" s="8"/>
      <c r="O68" s="2"/>
    </row>
    <row r="69" spans="1:15" x14ac:dyDescent="0.25">
      <c r="A69" s="3" t="s">
        <v>15</v>
      </c>
      <c r="B69" s="3" t="s">
        <v>9</v>
      </c>
      <c r="C69" s="2">
        <f>SUM(C56:C64)</f>
        <v>16</v>
      </c>
      <c r="D69" s="2"/>
      <c r="E69" s="2">
        <f>SUM(E57:E64)</f>
        <v>68</v>
      </c>
      <c r="F69" s="8"/>
      <c r="G69" s="2"/>
      <c r="I69" s="2"/>
      <c r="J69" s="3" t="s">
        <v>11</v>
      </c>
      <c r="K69" s="13">
        <v>7</v>
      </c>
      <c r="L69" s="13"/>
      <c r="M69" s="13">
        <f>SUM(M61:M63)</f>
        <v>19</v>
      </c>
      <c r="N69" s="8"/>
      <c r="O69" s="2"/>
    </row>
    <row r="70" spans="1:15" x14ac:dyDescent="0.25">
      <c r="A70" s="2"/>
      <c r="B70" s="3" t="s">
        <v>87</v>
      </c>
      <c r="C70" s="2"/>
      <c r="D70" s="2"/>
      <c r="E70" s="2"/>
      <c r="F70" s="8"/>
      <c r="G70" s="2"/>
      <c r="I70" s="2"/>
      <c r="J70" s="3" t="s">
        <v>13</v>
      </c>
      <c r="K70" s="2"/>
      <c r="L70" s="2"/>
      <c r="M70" s="2"/>
      <c r="N70" s="8"/>
      <c r="O70" s="2"/>
    </row>
    <row r="71" spans="1:15" x14ac:dyDescent="0.25">
      <c r="A71" s="10"/>
      <c r="B71" s="1"/>
      <c r="C71" s="10"/>
      <c r="D71" s="10"/>
      <c r="E71" s="10"/>
      <c r="F71" s="12"/>
      <c r="G71" s="10"/>
      <c r="I71" s="2"/>
      <c r="J71" s="3" t="s">
        <v>12</v>
      </c>
      <c r="K71" s="2"/>
      <c r="L71" s="2"/>
      <c r="M71" s="2"/>
      <c r="N71" s="8"/>
      <c r="O71" s="2"/>
    </row>
    <row r="72" spans="1:15" x14ac:dyDescent="0.25">
      <c r="A72" s="3" t="s">
        <v>15</v>
      </c>
      <c r="B72" s="3" t="s">
        <v>10</v>
      </c>
      <c r="C72" s="2">
        <f>SUM(C57:C63)</f>
        <v>13</v>
      </c>
      <c r="D72" s="2">
        <v>0</v>
      </c>
      <c r="E72" s="2">
        <f>SUM(E57:E63)</f>
        <v>58</v>
      </c>
      <c r="F72" s="8"/>
      <c r="G72" s="2"/>
      <c r="I72" s="10"/>
      <c r="J72" s="1"/>
      <c r="K72" s="10"/>
      <c r="L72" s="10"/>
      <c r="M72" s="10"/>
      <c r="N72" s="12"/>
      <c r="O72" s="10"/>
    </row>
    <row r="73" spans="1:15" x14ac:dyDescent="0.25">
      <c r="A73" s="2"/>
      <c r="B73" s="3" t="s">
        <v>11</v>
      </c>
      <c r="C73" s="2">
        <v>3</v>
      </c>
      <c r="D73" s="2">
        <v>1</v>
      </c>
      <c r="E73" s="2">
        <v>10</v>
      </c>
      <c r="F73" s="8"/>
      <c r="G73" s="2"/>
      <c r="I73" s="3" t="s">
        <v>16</v>
      </c>
      <c r="J73" s="2" t="s">
        <v>188</v>
      </c>
      <c r="K73" s="2"/>
      <c r="L73" s="2"/>
      <c r="M73" s="2"/>
      <c r="N73" s="8"/>
      <c r="O73" s="2"/>
    </row>
    <row r="74" spans="1:15" x14ac:dyDescent="0.25">
      <c r="A74" s="2"/>
      <c r="B74" s="3" t="s">
        <v>13</v>
      </c>
      <c r="C74" s="2"/>
      <c r="D74" s="2"/>
      <c r="E74" s="2"/>
      <c r="F74" s="8"/>
      <c r="G74" s="2"/>
    </row>
    <row r="75" spans="1:15" x14ac:dyDescent="0.25">
      <c r="A75" s="2"/>
      <c r="B75" s="3" t="s">
        <v>12</v>
      </c>
      <c r="C75" s="2"/>
      <c r="D75" s="2"/>
      <c r="E75" s="2"/>
      <c r="F75" s="8"/>
      <c r="G75" s="2"/>
    </row>
    <row r="76" spans="1:15" x14ac:dyDescent="0.25">
      <c r="A76" s="10"/>
      <c r="B76" s="1"/>
      <c r="C76" s="10"/>
      <c r="D76" s="10"/>
      <c r="E76" s="10"/>
      <c r="F76" s="12"/>
      <c r="G76" s="10"/>
    </row>
    <row r="77" spans="1:15" x14ac:dyDescent="0.25">
      <c r="A77" s="3" t="s">
        <v>16</v>
      </c>
      <c r="B77" s="2" t="s">
        <v>210</v>
      </c>
      <c r="C77" s="2"/>
      <c r="D77" s="2"/>
      <c r="E77" s="2"/>
      <c r="F77" s="8"/>
      <c r="G77" s="2"/>
    </row>
  </sheetData>
  <sortState ref="B33:G42">
    <sortCondition ref="G33"/>
  </sortState>
  <pageMargins left="0.25" right="0.25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H25" workbookViewId="0">
      <selection activeCell="N33" sqref="N33"/>
    </sheetView>
    <sheetView workbookViewId="1"/>
  </sheetViews>
  <sheetFormatPr defaultRowHeight="15" x14ac:dyDescent="0.25"/>
  <sheetData>
    <row r="1" spans="1:15" x14ac:dyDescent="0.25">
      <c r="A1" t="s">
        <v>184</v>
      </c>
      <c r="G1" s="36"/>
      <c r="H1" s="16" t="s">
        <v>152</v>
      </c>
      <c r="I1" t="s">
        <v>183</v>
      </c>
    </row>
    <row r="2" spans="1:15" x14ac:dyDescent="0.25">
      <c r="A2" t="s">
        <v>153</v>
      </c>
      <c r="G2" s="9"/>
      <c r="I2" s="54" t="s">
        <v>180</v>
      </c>
    </row>
    <row r="3" spans="1:15" x14ac:dyDescent="0.25">
      <c r="A3" t="s">
        <v>71</v>
      </c>
      <c r="G3" s="9"/>
      <c r="I3" s="55" t="s">
        <v>181</v>
      </c>
    </row>
    <row r="4" spans="1:15" x14ac:dyDescent="0.25">
      <c r="G4" s="9"/>
    </row>
    <row r="5" spans="1:15" x14ac:dyDescent="0.25">
      <c r="A5" s="1" t="s">
        <v>1</v>
      </c>
      <c r="B5" s="5" t="s">
        <v>2</v>
      </c>
      <c r="C5" s="1" t="s">
        <v>4</v>
      </c>
      <c r="D5" s="1" t="s">
        <v>3</v>
      </c>
      <c r="E5" s="1" t="s">
        <v>14</v>
      </c>
      <c r="F5" s="6" t="s">
        <v>6</v>
      </c>
      <c r="G5" s="1" t="s">
        <v>5</v>
      </c>
      <c r="I5" s="1" t="s">
        <v>1</v>
      </c>
      <c r="J5" s="5" t="s">
        <v>2</v>
      </c>
      <c r="K5" s="1" t="s">
        <v>4</v>
      </c>
      <c r="L5" s="1" t="s">
        <v>3</v>
      </c>
      <c r="M5" s="1" t="s">
        <v>14</v>
      </c>
      <c r="N5" s="6" t="s">
        <v>6</v>
      </c>
      <c r="O5" s="1" t="s">
        <v>5</v>
      </c>
    </row>
    <row r="6" spans="1:15" x14ac:dyDescent="0.25">
      <c r="A6" s="2" t="s">
        <v>7</v>
      </c>
      <c r="B6" s="4" t="s">
        <v>27</v>
      </c>
      <c r="C6" s="40">
        <v>2</v>
      </c>
      <c r="D6" s="2">
        <v>0</v>
      </c>
      <c r="E6" s="2">
        <v>1.5</v>
      </c>
      <c r="F6" s="4" t="s">
        <v>39</v>
      </c>
      <c r="G6" s="2" t="s">
        <v>42</v>
      </c>
      <c r="I6" s="2" t="s">
        <v>34</v>
      </c>
      <c r="J6" s="51" t="s">
        <v>92</v>
      </c>
      <c r="K6" s="9">
        <v>2</v>
      </c>
      <c r="L6" s="9">
        <v>0</v>
      </c>
      <c r="M6" s="2">
        <v>5</v>
      </c>
      <c r="N6" s="4" t="s">
        <v>39</v>
      </c>
      <c r="O6" s="2" t="s">
        <v>42</v>
      </c>
    </row>
    <row r="7" spans="1:15" x14ac:dyDescent="0.25">
      <c r="A7" s="2"/>
      <c r="B7" s="49" t="s">
        <v>154</v>
      </c>
      <c r="C7" s="2">
        <v>5</v>
      </c>
      <c r="D7" s="2">
        <v>0</v>
      </c>
      <c r="E7" s="2">
        <v>1</v>
      </c>
      <c r="F7" s="7" t="s">
        <v>174</v>
      </c>
      <c r="G7" s="2" t="s">
        <v>42</v>
      </c>
      <c r="I7" s="2"/>
      <c r="J7" s="52" t="s">
        <v>46</v>
      </c>
      <c r="K7" s="2">
        <v>1</v>
      </c>
      <c r="L7" s="2">
        <v>0</v>
      </c>
      <c r="M7" s="2">
        <v>0.5</v>
      </c>
      <c r="N7" s="7" t="s">
        <v>39</v>
      </c>
      <c r="O7" s="2" t="s">
        <v>42</v>
      </c>
    </row>
    <row r="8" spans="1:15" x14ac:dyDescent="0.25">
      <c r="B8" s="48" t="s">
        <v>17</v>
      </c>
      <c r="C8" s="2">
        <v>1</v>
      </c>
      <c r="D8" s="2">
        <v>0</v>
      </c>
      <c r="E8" s="2">
        <v>2</v>
      </c>
      <c r="F8" s="8" t="s">
        <v>39</v>
      </c>
      <c r="G8" s="2" t="s">
        <v>48</v>
      </c>
      <c r="I8" s="2" t="s">
        <v>163</v>
      </c>
      <c r="J8" s="53" t="s">
        <v>36</v>
      </c>
      <c r="K8" s="2">
        <v>13</v>
      </c>
      <c r="L8" s="2">
        <v>0</v>
      </c>
      <c r="M8" s="2">
        <v>15</v>
      </c>
      <c r="N8" s="7" t="s">
        <v>39</v>
      </c>
      <c r="O8" s="2" t="s">
        <v>158</v>
      </c>
    </row>
    <row r="9" spans="1:15" x14ac:dyDescent="0.25">
      <c r="A9" s="2"/>
      <c r="B9" s="49" t="s">
        <v>26</v>
      </c>
      <c r="C9" s="2">
        <v>1</v>
      </c>
      <c r="D9" s="2">
        <v>0</v>
      </c>
      <c r="E9" s="2">
        <v>4</v>
      </c>
      <c r="F9" s="7" t="s">
        <v>39</v>
      </c>
      <c r="G9" s="2" t="s">
        <v>48</v>
      </c>
      <c r="I9" s="2"/>
      <c r="J9" s="50" t="s">
        <v>17</v>
      </c>
      <c r="K9" s="2">
        <v>1</v>
      </c>
      <c r="L9" s="2">
        <v>0</v>
      </c>
      <c r="M9" s="2">
        <v>3</v>
      </c>
      <c r="N9" s="7" t="s">
        <v>39</v>
      </c>
      <c r="O9" s="2" t="s">
        <v>48</v>
      </c>
    </row>
    <row r="10" spans="1:15" x14ac:dyDescent="0.25">
      <c r="A10" s="2"/>
      <c r="B10" s="49" t="s">
        <v>154</v>
      </c>
      <c r="C10" s="2">
        <v>25</v>
      </c>
      <c r="D10" s="2">
        <v>0</v>
      </c>
      <c r="E10" s="2">
        <v>25</v>
      </c>
      <c r="F10" s="7" t="s">
        <v>173</v>
      </c>
      <c r="G10" s="2" t="s">
        <v>48</v>
      </c>
      <c r="I10" s="2"/>
      <c r="J10" s="52" t="s">
        <v>92</v>
      </c>
      <c r="K10" s="2">
        <v>4</v>
      </c>
      <c r="L10" s="2">
        <v>0</v>
      </c>
      <c r="M10" s="2">
        <v>20</v>
      </c>
      <c r="N10" s="7" t="s">
        <v>39</v>
      </c>
      <c r="O10" s="2" t="s">
        <v>48</v>
      </c>
    </row>
    <row r="11" spans="1:15" x14ac:dyDescent="0.25">
      <c r="A11" s="2"/>
      <c r="B11" s="49" t="s">
        <v>21</v>
      </c>
      <c r="C11" s="2">
        <v>32</v>
      </c>
      <c r="D11" s="2">
        <v>0</v>
      </c>
      <c r="E11" s="2">
        <v>15</v>
      </c>
      <c r="F11" s="7" t="s">
        <v>175</v>
      </c>
      <c r="G11" s="2" t="s">
        <v>48</v>
      </c>
      <c r="I11" s="2"/>
      <c r="J11" s="52" t="s">
        <v>37</v>
      </c>
      <c r="K11" s="2">
        <v>1</v>
      </c>
      <c r="L11" s="2">
        <v>0</v>
      </c>
      <c r="M11" s="2">
        <v>10</v>
      </c>
      <c r="N11" s="7" t="s">
        <v>39</v>
      </c>
      <c r="O11" s="2" t="s">
        <v>48</v>
      </c>
    </row>
    <row r="12" spans="1:15" x14ac:dyDescent="0.25">
      <c r="A12" s="2"/>
      <c r="B12" s="49" t="s">
        <v>25</v>
      </c>
      <c r="C12" s="2">
        <v>2</v>
      </c>
      <c r="D12" s="2">
        <v>0</v>
      </c>
      <c r="E12" s="2">
        <v>5</v>
      </c>
      <c r="F12" s="7" t="s">
        <v>174</v>
      </c>
      <c r="G12" s="2" t="s">
        <v>48</v>
      </c>
      <c r="I12" s="2"/>
      <c r="J12" s="52" t="s">
        <v>41</v>
      </c>
      <c r="K12" s="2">
        <v>2</v>
      </c>
      <c r="L12" s="2">
        <v>0</v>
      </c>
      <c r="M12" s="2">
        <v>7</v>
      </c>
      <c r="N12" s="7" t="s">
        <v>39</v>
      </c>
      <c r="O12" s="2" t="s">
        <v>48</v>
      </c>
    </row>
    <row r="13" spans="1:15" x14ac:dyDescent="0.25">
      <c r="A13" s="2"/>
      <c r="B13" s="49" t="s">
        <v>24</v>
      </c>
      <c r="C13" s="2">
        <v>1</v>
      </c>
      <c r="D13" s="2">
        <v>0</v>
      </c>
      <c r="E13" s="2">
        <v>20</v>
      </c>
      <c r="F13" s="7" t="s">
        <v>39</v>
      </c>
      <c r="G13" s="2" t="s">
        <v>48</v>
      </c>
      <c r="I13" s="2"/>
      <c r="J13" s="44" t="s">
        <v>157</v>
      </c>
      <c r="K13" s="2">
        <v>1</v>
      </c>
      <c r="L13" s="2">
        <v>0</v>
      </c>
      <c r="M13" s="2">
        <v>10</v>
      </c>
      <c r="N13" s="7" t="s">
        <v>176</v>
      </c>
      <c r="O13" s="2" t="s">
        <v>48</v>
      </c>
    </row>
    <row r="14" spans="1:15" x14ac:dyDescent="0.25">
      <c r="A14" s="2"/>
      <c r="B14" s="49" t="s">
        <v>155</v>
      </c>
      <c r="C14" s="2">
        <v>1</v>
      </c>
      <c r="D14" s="2">
        <v>0</v>
      </c>
      <c r="E14" s="2">
        <v>4</v>
      </c>
      <c r="F14" s="7" t="s">
        <v>39</v>
      </c>
      <c r="G14" s="2" t="s">
        <v>48</v>
      </c>
      <c r="I14" s="2"/>
      <c r="J14" s="52" t="s">
        <v>38</v>
      </c>
      <c r="K14" s="2">
        <v>1</v>
      </c>
      <c r="L14" s="2">
        <v>0</v>
      </c>
      <c r="M14" s="2">
        <v>5</v>
      </c>
      <c r="N14" s="7" t="s">
        <v>39</v>
      </c>
      <c r="O14" s="2" t="s">
        <v>48</v>
      </c>
    </row>
    <row r="15" spans="1:15" x14ac:dyDescent="0.25">
      <c r="A15" s="2"/>
      <c r="B15" s="49" t="s">
        <v>22</v>
      </c>
      <c r="C15" s="2">
        <v>3</v>
      </c>
      <c r="D15" s="2">
        <v>0</v>
      </c>
      <c r="E15" s="2">
        <v>4</v>
      </c>
      <c r="F15" s="7" t="s">
        <v>174</v>
      </c>
      <c r="G15" s="2" t="s">
        <v>48</v>
      </c>
      <c r="I15" s="2"/>
      <c r="J15" s="52" t="s">
        <v>179</v>
      </c>
      <c r="K15" s="2">
        <v>0</v>
      </c>
      <c r="L15" s="2">
        <v>1</v>
      </c>
      <c r="M15" s="2">
        <v>1</v>
      </c>
      <c r="N15" s="2" t="s">
        <v>39</v>
      </c>
      <c r="O15" s="2" t="s">
        <v>48</v>
      </c>
    </row>
    <row r="16" spans="1:15" x14ac:dyDescent="0.25">
      <c r="A16" s="13"/>
      <c r="B16" s="41" t="s">
        <v>156</v>
      </c>
      <c r="C16" s="42">
        <v>8</v>
      </c>
      <c r="D16" s="42">
        <v>0</v>
      </c>
      <c r="E16" s="42">
        <v>2</v>
      </c>
      <c r="F16" s="43"/>
      <c r="G16" s="42" t="s">
        <v>42</v>
      </c>
      <c r="I16" s="10"/>
      <c r="J16" s="10"/>
      <c r="K16" s="10"/>
      <c r="L16" s="10"/>
      <c r="M16" s="10"/>
      <c r="N16" s="12"/>
      <c r="O16" s="10"/>
    </row>
    <row r="17" spans="1:15" x14ac:dyDescent="0.25">
      <c r="A17" s="2"/>
      <c r="B17" s="2"/>
      <c r="C17" s="2"/>
      <c r="D17" s="2"/>
      <c r="E17" s="2"/>
      <c r="F17" s="2"/>
      <c r="G17" s="2"/>
      <c r="I17" s="3" t="s">
        <v>15</v>
      </c>
      <c r="J17" s="3" t="s">
        <v>9</v>
      </c>
      <c r="K17" s="2">
        <f>SUM(K6:K15)</f>
        <v>26</v>
      </c>
      <c r="L17" s="2">
        <v>0</v>
      </c>
      <c r="M17" s="2">
        <f>SUM(M6:M15)</f>
        <v>76.5</v>
      </c>
      <c r="N17" s="8"/>
      <c r="O17" s="2"/>
    </row>
    <row r="18" spans="1:15" x14ac:dyDescent="0.25">
      <c r="A18" s="10"/>
      <c r="B18" s="10"/>
      <c r="C18" s="10"/>
      <c r="D18" s="10"/>
      <c r="E18" s="10"/>
      <c r="F18" s="12"/>
      <c r="G18" s="10"/>
      <c r="I18" s="2"/>
      <c r="J18" s="3" t="s">
        <v>159</v>
      </c>
      <c r="K18" s="2">
        <v>0</v>
      </c>
      <c r="L18" s="2" t="s">
        <v>160</v>
      </c>
      <c r="M18" s="2">
        <v>1</v>
      </c>
      <c r="N18" s="8"/>
      <c r="O18" s="2"/>
    </row>
    <row r="19" spans="1:15" x14ac:dyDescent="0.25">
      <c r="A19" s="3" t="s">
        <v>15</v>
      </c>
      <c r="B19" s="3" t="s">
        <v>9</v>
      </c>
      <c r="C19" s="2">
        <f>SUM(C6:C15)</f>
        <v>73</v>
      </c>
      <c r="D19" s="2">
        <v>0</v>
      </c>
      <c r="E19" s="2">
        <f>SUM(E6:E15)</f>
        <v>81.5</v>
      </c>
      <c r="F19" s="8"/>
      <c r="G19" s="2"/>
      <c r="I19" s="10"/>
      <c r="J19" s="1"/>
      <c r="K19" s="10"/>
      <c r="L19" s="10"/>
      <c r="M19" s="10"/>
      <c r="N19" s="12"/>
      <c r="O19" s="10"/>
    </row>
    <row r="20" spans="1:15" x14ac:dyDescent="0.25">
      <c r="A20" s="2"/>
      <c r="B20" s="3" t="s">
        <v>47</v>
      </c>
      <c r="C20" s="2">
        <v>8</v>
      </c>
      <c r="D20" s="2"/>
      <c r="E20" s="2">
        <v>2</v>
      </c>
      <c r="F20" s="8"/>
      <c r="G20" s="2"/>
      <c r="I20" s="3" t="s">
        <v>15</v>
      </c>
      <c r="J20" s="3" t="s">
        <v>10</v>
      </c>
      <c r="K20" s="2">
        <f>SUM(K6:K8)</f>
        <v>16</v>
      </c>
      <c r="L20" s="2">
        <v>0</v>
      </c>
      <c r="M20" s="2">
        <f>SUM(M6:M8)</f>
        <v>20.5</v>
      </c>
      <c r="N20" s="8"/>
      <c r="O20" s="2"/>
    </row>
    <row r="21" spans="1:15" x14ac:dyDescent="0.25">
      <c r="A21" s="10"/>
      <c r="B21" s="1"/>
      <c r="C21" s="10"/>
      <c r="D21" s="10"/>
      <c r="E21" s="10"/>
      <c r="F21" s="12"/>
      <c r="G21" s="10"/>
      <c r="I21" s="2"/>
      <c r="J21" s="3" t="s">
        <v>11</v>
      </c>
      <c r="K21" s="2">
        <f>SUM(K9:K15)</f>
        <v>10</v>
      </c>
      <c r="L21" s="2">
        <v>1</v>
      </c>
      <c r="M21" s="2">
        <f>SUM(M9:M15)</f>
        <v>56</v>
      </c>
      <c r="N21" s="8"/>
      <c r="O21" s="2"/>
    </row>
    <row r="22" spans="1:15" x14ac:dyDescent="0.25">
      <c r="A22" s="3" t="s">
        <v>15</v>
      </c>
      <c r="B22" s="3" t="s">
        <v>10</v>
      </c>
      <c r="C22" s="2">
        <f>SUM(C6:C7)</f>
        <v>7</v>
      </c>
      <c r="D22" s="2">
        <v>0</v>
      </c>
      <c r="E22" s="2">
        <f>SUM(E6:E7)</f>
        <v>2.5</v>
      </c>
      <c r="F22" s="8"/>
      <c r="G22" s="2"/>
      <c r="I22" s="2"/>
      <c r="J22" s="3" t="s">
        <v>13</v>
      </c>
      <c r="K22" s="2"/>
      <c r="L22" s="2"/>
      <c r="M22" s="2"/>
      <c r="N22" s="8"/>
      <c r="O22" s="2"/>
    </row>
    <row r="23" spans="1:15" x14ac:dyDescent="0.25">
      <c r="A23" s="2"/>
      <c r="B23" s="3" t="s">
        <v>11</v>
      </c>
      <c r="C23" s="2">
        <f>SUM(C8:C15)</f>
        <v>66</v>
      </c>
      <c r="D23" s="2">
        <v>0</v>
      </c>
      <c r="E23" s="2">
        <f>SUM(E8:E15)</f>
        <v>79</v>
      </c>
      <c r="F23" s="8"/>
      <c r="G23" s="2"/>
      <c r="I23" s="2"/>
      <c r="J23" s="3" t="s">
        <v>12</v>
      </c>
      <c r="K23" s="2"/>
      <c r="L23" s="2"/>
      <c r="M23" s="2"/>
      <c r="N23" s="8"/>
      <c r="O23" s="2"/>
    </row>
    <row r="24" spans="1:15" x14ac:dyDescent="0.25">
      <c r="A24" s="2"/>
      <c r="B24" s="3" t="s">
        <v>13</v>
      </c>
      <c r="C24" s="2"/>
      <c r="D24" s="2"/>
      <c r="E24" s="2"/>
      <c r="F24" s="8"/>
      <c r="G24" s="2"/>
      <c r="I24" s="10"/>
      <c r="J24" s="1"/>
      <c r="K24" s="10"/>
      <c r="L24" s="10"/>
      <c r="M24" s="10"/>
      <c r="N24" s="12"/>
      <c r="O24" s="10"/>
    </row>
    <row r="25" spans="1:15" x14ac:dyDescent="0.25">
      <c r="A25" s="2"/>
      <c r="B25" s="3" t="s">
        <v>12</v>
      </c>
      <c r="C25" s="2" t="s">
        <v>45</v>
      </c>
      <c r="D25" s="2" t="s">
        <v>45</v>
      </c>
      <c r="E25" s="2" t="s">
        <v>45</v>
      </c>
      <c r="F25" s="8" t="s">
        <v>45</v>
      </c>
      <c r="G25" s="2" t="s">
        <v>45</v>
      </c>
      <c r="I25" s="3" t="s">
        <v>16</v>
      </c>
      <c r="J25" s="2" t="s">
        <v>177</v>
      </c>
      <c r="K25" s="2"/>
      <c r="L25" s="2"/>
      <c r="M25" s="2"/>
      <c r="N25" s="8"/>
      <c r="O25" s="2"/>
    </row>
    <row r="26" spans="1:15" x14ac:dyDescent="0.25">
      <c r="A26" s="10"/>
      <c r="B26" s="1"/>
      <c r="C26" s="10"/>
      <c r="D26" s="10"/>
      <c r="E26" s="10"/>
      <c r="F26" s="12"/>
      <c r="G26" s="10"/>
      <c r="I26" s="10"/>
      <c r="J26" s="11"/>
      <c r="K26" s="10"/>
      <c r="L26" s="10"/>
      <c r="M26" s="10"/>
      <c r="N26" s="12"/>
      <c r="O26" s="10"/>
    </row>
    <row r="27" spans="1:15" x14ac:dyDescent="0.25">
      <c r="A27" s="3" t="s">
        <v>16</v>
      </c>
      <c r="B27" s="2" t="s">
        <v>122</v>
      </c>
      <c r="C27" s="2"/>
      <c r="D27" s="2"/>
      <c r="E27" s="2"/>
      <c r="F27" s="8"/>
      <c r="G27" s="2"/>
    </row>
    <row r="28" spans="1:15" x14ac:dyDescent="0.25">
      <c r="B28" s="35" t="s">
        <v>126</v>
      </c>
      <c r="G28" s="9"/>
      <c r="I28" s="1" t="s">
        <v>1</v>
      </c>
      <c r="J28" s="5" t="s">
        <v>2</v>
      </c>
      <c r="K28" s="1" t="s">
        <v>4</v>
      </c>
      <c r="L28" s="1" t="s">
        <v>3</v>
      </c>
      <c r="M28" s="1" t="s">
        <v>14</v>
      </c>
      <c r="N28" s="6" t="s">
        <v>6</v>
      </c>
      <c r="O28" s="1" t="s">
        <v>5</v>
      </c>
    </row>
    <row r="29" spans="1:15" x14ac:dyDescent="0.25">
      <c r="A29" s="10"/>
      <c r="B29" s="11" t="s">
        <v>8</v>
      </c>
      <c r="C29" s="10"/>
      <c r="D29" s="10"/>
      <c r="E29" s="10"/>
      <c r="F29" s="12"/>
      <c r="G29" s="10"/>
      <c r="I29" s="2" t="s">
        <v>55</v>
      </c>
      <c r="J29" s="49" t="s">
        <v>102</v>
      </c>
      <c r="K29" s="2">
        <v>2</v>
      </c>
      <c r="L29" s="2">
        <v>0</v>
      </c>
      <c r="M29" s="2">
        <v>3</v>
      </c>
      <c r="N29" s="7" t="s">
        <v>39</v>
      </c>
      <c r="O29" s="2" t="s">
        <v>42</v>
      </c>
    </row>
    <row r="30" spans="1:15" x14ac:dyDescent="0.25">
      <c r="G30" s="9"/>
      <c r="I30" s="2"/>
      <c r="J30" s="49" t="s">
        <v>106</v>
      </c>
      <c r="K30" s="2">
        <v>1</v>
      </c>
      <c r="L30" s="2">
        <v>0</v>
      </c>
      <c r="M30" s="2">
        <v>10</v>
      </c>
      <c r="N30" s="7" t="s">
        <v>39</v>
      </c>
      <c r="O30" s="13" t="s">
        <v>42</v>
      </c>
    </row>
    <row r="31" spans="1:15" x14ac:dyDescent="0.25">
      <c r="A31" s="1" t="s">
        <v>1</v>
      </c>
      <c r="B31" s="5" t="s">
        <v>2</v>
      </c>
      <c r="C31" s="1" t="s">
        <v>4</v>
      </c>
      <c r="D31" s="1" t="s">
        <v>3</v>
      </c>
      <c r="E31" s="1" t="s">
        <v>14</v>
      </c>
      <c r="F31" s="6" t="s">
        <v>6</v>
      </c>
      <c r="G31" s="1" t="s">
        <v>5</v>
      </c>
      <c r="I31" s="2"/>
      <c r="J31" s="49" t="s">
        <v>51</v>
      </c>
      <c r="K31" s="2">
        <v>3</v>
      </c>
      <c r="L31" s="2">
        <v>0</v>
      </c>
      <c r="M31" s="2">
        <v>11</v>
      </c>
      <c r="N31" s="7" t="s">
        <v>39</v>
      </c>
      <c r="O31" s="2" t="s">
        <v>42</v>
      </c>
    </row>
    <row r="32" spans="1:15" x14ac:dyDescent="0.25">
      <c r="A32" s="2" t="s">
        <v>49</v>
      </c>
      <c r="B32" s="49" t="s">
        <v>51</v>
      </c>
      <c r="C32" s="2">
        <v>5</v>
      </c>
      <c r="D32" s="2">
        <v>0</v>
      </c>
      <c r="E32" s="2">
        <v>20</v>
      </c>
      <c r="F32" s="7" t="s">
        <v>30</v>
      </c>
      <c r="G32" s="2" t="s">
        <v>42</v>
      </c>
      <c r="I32" s="2" t="s">
        <v>163</v>
      </c>
      <c r="J32" s="4" t="s">
        <v>162</v>
      </c>
      <c r="K32" s="2"/>
      <c r="L32" s="2"/>
      <c r="M32" s="2">
        <v>75</v>
      </c>
      <c r="N32" s="7" t="s">
        <v>39</v>
      </c>
      <c r="O32" s="2" t="s">
        <v>42</v>
      </c>
    </row>
    <row r="33" spans="1:15" x14ac:dyDescent="0.25">
      <c r="A33" s="2"/>
      <c r="B33" s="4" t="s">
        <v>111</v>
      </c>
      <c r="C33" s="2">
        <v>2</v>
      </c>
      <c r="D33" s="2">
        <v>0</v>
      </c>
      <c r="E33" s="2">
        <v>1</v>
      </c>
      <c r="F33" s="7" t="s">
        <v>72</v>
      </c>
      <c r="G33" s="13" t="s">
        <v>42</v>
      </c>
      <c r="I33" s="2" t="s">
        <v>163</v>
      </c>
      <c r="J33" s="4" t="s">
        <v>111</v>
      </c>
      <c r="K33" s="2" t="s">
        <v>164</v>
      </c>
      <c r="L33" s="2">
        <v>0</v>
      </c>
      <c r="M33" s="2">
        <v>2</v>
      </c>
      <c r="N33" s="7" t="s">
        <v>45</v>
      </c>
      <c r="O33" s="2" t="s">
        <v>42</v>
      </c>
    </row>
    <row r="34" spans="1:15" x14ac:dyDescent="0.25">
      <c r="B34" s="49" t="s">
        <v>52</v>
      </c>
      <c r="C34" s="2">
        <v>3</v>
      </c>
      <c r="D34" s="2">
        <v>0</v>
      </c>
      <c r="E34" s="2">
        <v>10</v>
      </c>
      <c r="F34" s="7" t="s">
        <v>39</v>
      </c>
      <c r="G34" s="2" t="s">
        <v>48</v>
      </c>
      <c r="I34" s="2"/>
      <c r="J34" s="4" t="s">
        <v>52</v>
      </c>
      <c r="K34" s="2">
        <v>1</v>
      </c>
      <c r="L34" s="2">
        <v>0</v>
      </c>
      <c r="M34" s="13">
        <v>10</v>
      </c>
      <c r="N34" s="7" t="s">
        <v>39</v>
      </c>
      <c r="O34" s="2" t="s">
        <v>48</v>
      </c>
    </row>
    <row r="35" spans="1:15" x14ac:dyDescent="0.25">
      <c r="A35" s="2"/>
      <c r="B35" s="49" t="s">
        <v>50</v>
      </c>
      <c r="C35" s="2">
        <v>1</v>
      </c>
      <c r="D35" s="2">
        <v>0</v>
      </c>
      <c r="E35" s="2">
        <v>2</v>
      </c>
      <c r="F35" s="7" t="s">
        <v>39</v>
      </c>
      <c r="G35" s="2" t="s">
        <v>48</v>
      </c>
      <c r="I35" s="2" t="s">
        <v>163</v>
      </c>
      <c r="J35" s="4" t="s">
        <v>17</v>
      </c>
      <c r="K35" s="2"/>
      <c r="L35" s="2">
        <v>0</v>
      </c>
      <c r="M35" s="2">
        <v>35</v>
      </c>
      <c r="N35" s="7" t="s">
        <v>45</v>
      </c>
      <c r="O35" s="2" t="s">
        <v>48</v>
      </c>
    </row>
    <row r="36" spans="1:15" x14ac:dyDescent="0.25">
      <c r="A36" s="2" t="s">
        <v>163</v>
      </c>
      <c r="B36" s="4" t="s">
        <v>54</v>
      </c>
      <c r="C36" s="2">
        <v>2</v>
      </c>
      <c r="D36" s="2" t="s">
        <v>56</v>
      </c>
      <c r="E36" s="2">
        <v>2</v>
      </c>
      <c r="F36" s="7" t="s">
        <v>45</v>
      </c>
      <c r="G36" s="2" t="s">
        <v>48</v>
      </c>
      <c r="I36" s="2"/>
      <c r="J36" s="4"/>
      <c r="K36" s="2"/>
      <c r="L36" s="2"/>
      <c r="M36" s="2"/>
      <c r="N36" s="7"/>
      <c r="O36" s="2"/>
    </row>
    <row r="37" spans="1:15" x14ac:dyDescent="0.25">
      <c r="A37" s="2"/>
      <c r="B37" s="4"/>
      <c r="C37" s="2"/>
      <c r="D37" s="2"/>
      <c r="E37" s="2"/>
      <c r="F37" s="7"/>
      <c r="G37" s="2"/>
      <c r="I37" s="2"/>
      <c r="J37" s="4"/>
      <c r="K37" s="2"/>
      <c r="L37" s="2"/>
      <c r="M37" s="2"/>
      <c r="N37" s="7"/>
      <c r="O37" s="2"/>
    </row>
    <row r="38" spans="1:15" x14ac:dyDescent="0.25">
      <c r="A38" s="2"/>
      <c r="B38" s="4"/>
      <c r="C38" s="2"/>
      <c r="D38" s="2"/>
      <c r="E38" s="2"/>
      <c r="F38" s="7"/>
      <c r="G38" s="2"/>
      <c r="I38" s="2"/>
      <c r="J38" s="4"/>
      <c r="K38" s="2"/>
      <c r="L38" s="2"/>
      <c r="M38" s="2"/>
      <c r="N38" s="7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I39" s="2"/>
      <c r="J39" s="4"/>
      <c r="K39" s="2"/>
      <c r="L39" s="2"/>
      <c r="M39" s="2"/>
      <c r="N39" s="7"/>
      <c r="O39" s="2"/>
    </row>
    <row r="40" spans="1:15" x14ac:dyDescent="0.25">
      <c r="A40" s="10"/>
      <c r="B40" s="10"/>
      <c r="C40" s="10"/>
      <c r="D40" s="10"/>
      <c r="E40" s="10"/>
      <c r="F40" s="12"/>
      <c r="G40" s="10"/>
      <c r="I40" s="10"/>
      <c r="J40" s="10"/>
      <c r="K40" s="10"/>
      <c r="L40" s="10"/>
      <c r="M40" s="10"/>
      <c r="N40" s="12"/>
      <c r="O40" s="10"/>
    </row>
    <row r="41" spans="1:15" x14ac:dyDescent="0.25">
      <c r="A41" s="3" t="s">
        <v>15</v>
      </c>
      <c r="B41" s="3" t="s">
        <v>9</v>
      </c>
      <c r="C41" s="2">
        <f>SUM(C32:C36)</f>
        <v>13</v>
      </c>
      <c r="D41" s="2">
        <v>0</v>
      </c>
      <c r="E41" s="2">
        <f>SUM(E32:E36)</f>
        <v>35</v>
      </c>
      <c r="F41" s="8"/>
      <c r="G41" s="2"/>
      <c r="I41" s="3" t="s">
        <v>15</v>
      </c>
      <c r="J41" s="3" t="s">
        <v>9</v>
      </c>
      <c r="K41" s="2">
        <v>12</v>
      </c>
      <c r="L41" s="2">
        <v>0</v>
      </c>
      <c r="M41" s="2">
        <f>SUM(M29:M35)</f>
        <v>146</v>
      </c>
      <c r="N41" s="8"/>
      <c r="O41" s="2"/>
    </row>
    <row r="42" spans="1:15" x14ac:dyDescent="0.25">
      <c r="A42" s="2"/>
      <c r="B42" s="3" t="s">
        <v>87</v>
      </c>
      <c r="C42" s="2"/>
      <c r="D42" s="2"/>
      <c r="E42" s="2"/>
      <c r="F42" s="8"/>
      <c r="G42" s="2"/>
      <c r="I42" s="2"/>
      <c r="J42" s="3" t="s">
        <v>87</v>
      </c>
      <c r="K42" s="2"/>
      <c r="L42" s="2"/>
      <c r="M42" s="2"/>
      <c r="N42" s="8"/>
      <c r="O42" s="2"/>
    </row>
    <row r="43" spans="1:15" x14ac:dyDescent="0.25">
      <c r="A43" s="10"/>
      <c r="B43" s="1"/>
      <c r="C43" s="10"/>
      <c r="D43" s="10"/>
      <c r="E43" s="10"/>
      <c r="F43" s="12"/>
      <c r="G43" s="10"/>
      <c r="I43" s="10"/>
      <c r="J43" s="1"/>
      <c r="K43" s="10"/>
      <c r="L43" s="10"/>
      <c r="M43" s="10"/>
      <c r="N43" s="12"/>
      <c r="O43" s="10"/>
    </row>
    <row r="44" spans="1:15" x14ac:dyDescent="0.25">
      <c r="A44" s="3" t="s">
        <v>15</v>
      </c>
      <c r="B44" s="3" t="s">
        <v>10</v>
      </c>
      <c r="C44" s="2">
        <f>SUM(C32:C33)</f>
        <v>7</v>
      </c>
      <c r="D44" s="2">
        <v>0</v>
      </c>
      <c r="E44" s="2">
        <f>SUM(E32:E33)</f>
        <v>21</v>
      </c>
      <c r="F44" s="8"/>
      <c r="G44" s="2"/>
      <c r="I44" s="3" t="s">
        <v>15</v>
      </c>
      <c r="J44" s="3" t="s">
        <v>10</v>
      </c>
      <c r="K44" s="2">
        <v>11</v>
      </c>
      <c r="L44" s="2">
        <v>0</v>
      </c>
      <c r="M44" s="2">
        <f>SUM(M29:M33)</f>
        <v>101</v>
      </c>
      <c r="N44" s="8"/>
      <c r="O44" s="2"/>
    </row>
    <row r="45" spans="1:15" x14ac:dyDescent="0.25">
      <c r="A45" s="2"/>
      <c r="B45" s="3" t="s">
        <v>11</v>
      </c>
      <c r="C45" s="2">
        <f>SUM(C34:C36)</f>
        <v>6</v>
      </c>
      <c r="D45" s="2">
        <v>0</v>
      </c>
      <c r="E45" s="2">
        <f>SUM(E34:E36)</f>
        <v>14</v>
      </c>
      <c r="F45" s="8"/>
      <c r="G45" s="2"/>
      <c r="I45" s="2"/>
      <c r="J45" s="3" t="s">
        <v>11</v>
      </c>
      <c r="K45" s="2">
        <f>SUM(K34:K35)</f>
        <v>1</v>
      </c>
      <c r="L45" s="2">
        <v>0</v>
      </c>
      <c r="M45" s="2">
        <f>SUM(M34:M35)</f>
        <v>45</v>
      </c>
      <c r="N45" s="8"/>
      <c r="O45" s="2"/>
    </row>
    <row r="46" spans="1:15" x14ac:dyDescent="0.25">
      <c r="A46" s="2"/>
      <c r="B46" s="3" t="s">
        <v>13</v>
      </c>
      <c r="C46" s="2"/>
      <c r="D46" s="2"/>
      <c r="E46" s="2"/>
      <c r="F46" s="8"/>
      <c r="G46" s="2"/>
      <c r="I46" s="2"/>
      <c r="J46" s="3" t="s">
        <v>13</v>
      </c>
      <c r="K46" s="2"/>
      <c r="L46" s="2"/>
      <c r="M46" s="2"/>
      <c r="N46" s="8"/>
      <c r="O46" s="2"/>
    </row>
    <row r="47" spans="1:15" x14ac:dyDescent="0.25">
      <c r="A47" s="2"/>
      <c r="B47" s="3" t="s">
        <v>12</v>
      </c>
      <c r="C47" s="2"/>
      <c r="D47" s="2"/>
      <c r="E47" s="2"/>
      <c r="F47" s="8"/>
      <c r="G47" s="2"/>
      <c r="I47" s="2"/>
      <c r="J47" s="3" t="s">
        <v>12</v>
      </c>
      <c r="K47" s="2"/>
      <c r="L47" s="2"/>
      <c r="M47" s="2"/>
      <c r="N47" s="8"/>
      <c r="O47" s="2"/>
    </row>
    <row r="48" spans="1:15" x14ac:dyDescent="0.25">
      <c r="A48" s="10"/>
      <c r="B48" s="1"/>
      <c r="C48" s="10"/>
      <c r="D48" s="10"/>
      <c r="E48" s="10"/>
      <c r="F48" s="12"/>
      <c r="G48" s="10"/>
      <c r="I48" s="10"/>
      <c r="J48" s="1"/>
      <c r="K48" s="10"/>
      <c r="L48" s="10"/>
      <c r="M48" s="10"/>
      <c r="N48" s="12"/>
      <c r="O48" s="10"/>
    </row>
    <row r="49" spans="1:15" x14ac:dyDescent="0.25">
      <c r="A49" s="3" t="s">
        <v>16</v>
      </c>
      <c r="B49" s="2" t="s">
        <v>161</v>
      </c>
      <c r="C49" s="2"/>
      <c r="D49" s="2"/>
      <c r="E49" s="2"/>
      <c r="F49" s="8"/>
      <c r="G49" s="2"/>
      <c r="I49" s="3" t="s">
        <v>16</v>
      </c>
      <c r="J49" s="2" t="s">
        <v>134</v>
      </c>
      <c r="K49" s="2"/>
      <c r="L49" s="2"/>
      <c r="M49" s="2"/>
      <c r="N49" s="8"/>
      <c r="O49" s="2"/>
    </row>
    <row r="50" spans="1:15" x14ac:dyDescent="0.25">
      <c r="A50" s="10"/>
      <c r="B50" s="11"/>
      <c r="C50" s="10"/>
      <c r="D50" s="10"/>
      <c r="E50" s="10"/>
      <c r="F50" s="12"/>
      <c r="G50" s="10"/>
      <c r="I50" s="10"/>
      <c r="J50" s="11"/>
      <c r="K50" s="10"/>
      <c r="L50" s="10"/>
      <c r="M50" s="10"/>
      <c r="N50" s="12"/>
      <c r="O50" s="10"/>
    </row>
    <row r="51" spans="1:15" x14ac:dyDescent="0.25">
      <c r="G51" s="9"/>
    </row>
    <row r="52" spans="1:15" x14ac:dyDescent="0.25">
      <c r="A52" s="1" t="s">
        <v>1</v>
      </c>
      <c r="B52" s="5" t="s">
        <v>2</v>
      </c>
      <c r="C52" s="1" t="s">
        <v>4</v>
      </c>
      <c r="D52" s="1" t="s">
        <v>3</v>
      </c>
      <c r="E52" s="1" t="s">
        <v>14</v>
      </c>
      <c r="F52" s="6" t="s">
        <v>6</v>
      </c>
      <c r="G52" s="1" t="s">
        <v>5</v>
      </c>
      <c r="I52" s="1" t="s">
        <v>1</v>
      </c>
      <c r="J52" s="5" t="s">
        <v>2</v>
      </c>
      <c r="K52" s="1" t="s">
        <v>4</v>
      </c>
      <c r="L52" s="1" t="s">
        <v>3</v>
      </c>
      <c r="M52" s="1" t="s">
        <v>14</v>
      </c>
      <c r="N52" s="6" t="s">
        <v>6</v>
      </c>
      <c r="O52" s="1" t="s">
        <v>5</v>
      </c>
    </row>
    <row r="53" spans="1:15" x14ac:dyDescent="0.25">
      <c r="A53" s="2" t="s">
        <v>60</v>
      </c>
      <c r="B53" s="45" t="s">
        <v>165</v>
      </c>
      <c r="C53" s="2"/>
      <c r="D53" s="2"/>
      <c r="E53" s="46">
        <v>0.25</v>
      </c>
      <c r="F53" s="7"/>
      <c r="G53" s="2"/>
      <c r="I53" s="2" t="s">
        <v>63</v>
      </c>
      <c r="J53" s="49" t="s">
        <v>65</v>
      </c>
      <c r="K53" s="2">
        <v>1</v>
      </c>
      <c r="L53" s="2">
        <v>0</v>
      </c>
      <c r="M53" s="2">
        <v>0.5</v>
      </c>
      <c r="N53" s="7" t="s">
        <v>39</v>
      </c>
      <c r="O53" s="2" t="s">
        <v>42</v>
      </c>
    </row>
    <row r="54" spans="1:15" x14ac:dyDescent="0.25">
      <c r="A54" s="2"/>
      <c r="B54" s="49" t="s">
        <v>21</v>
      </c>
      <c r="C54" s="2">
        <v>3</v>
      </c>
      <c r="D54" s="2">
        <v>2</v>
      </c>
      <c r="E54" s="2">
        <v>2</v>
      </c>
      <c r="F54" s="4" t="s">
        <v>31</v>
      </c>
      <c r="G54" s="2" t="s">
        <v>42</v>
      </c>
      <c r="I54" s="2" t="s">
        <v>163</v>
      </c>
      <c r="J54" s="4" t="s">
        <v>111</v>
      </c>
      <c r="K54" s="2" t="s">
        <v>45</v>
      </c>
      <c r="L54" s="2" t="s">
        <v>45</v>
      </c>
      <c r="M54" s="2">
        <v>25</v>
      </c>
      <c r="N54" s="4" t="s">
        <v>45</v>
      </c>
      <c r="O54" s="2" t="s">
        <v>42</v>
      </c>
    </row>
    <row r="55" spans="1:15" x14ac:dyDescent="0.25">
      <c r="A55" s="2" t="s">
        <v>163</v>
      </c>
      <c r="B55" s="4" t="s">
        <v>166</v>
      </c>
      <c r="C55" s="2" t="s">
        <v>45</v>
      </c>
      <c r="D55" s="2" t="s">
        <v>45</v>
      </c>
      <c r="E55" s="2">
        <v>55</v>
      </c>
      <c r="F55" s="7" t="s">
        <v>45</v>
      </c>
      <c r="G55" s="2" t="s">
        <v>42</v>
      </c>
      <c r="I55" s="2" t="s">
        <v>163</v>
      </c>
      <c r="J55" s="4" t="s">
        <v>166</v>
      </c>
      <c r="K55" s="2" t="s">
        <v>45</v>
      </c>
      <c r="L55" s="2" t="s">
        <v>45</v>
      </c>
      <c r="M55" s="13">
        <v>1</v>
      </c>
      <c r="N55" s="4" t="s">
        <v>45</v>
      </c>
      <c r="O55" s="2" t="s">
        <v>42</v>
      </c>
    </row>
    <row r="56" spans="1:15" x14ac:dyDescent="0.25">
      <c r="A56" s="2" t="s">
        <v>163</v>
      </c>
      <c r="B56" s="4" t="s">
        <v>51</v>
      </c>
      <c r="C56" s="2" t="s">
        <v>167</v>
      </c>
      <c r="D56" s="2">
        <v>0</v>
      </c>
      <c r="E56" s="2">
        <v>25</v>
      </c>
      <c r="F56" s="7" t="s">
        <v>45</v>
      </c>
      <c r="G56" s="2" t="s">
        <v>42</v>
      </c>
      <c r="I56" s="2"/>
      <c r="J56" s="41" t="s">
        <v>172</v>
      </c>
      <c r="K56" s="42">
        <v>1</v>
      </c>
      <c r="L56" s="42">
        <v>0</v>
      </c>
      <c r="M56" s="42">
        <v>0.5</v>
      </c>
      <c r="N56" s="41" t="s">
        <v>174</v>
      </c>
      <c r="O56" s="47" t="s">
        <v>42</v>
      </c>
    </row>
    <row r="57" spans="1:15" x14ac:dyDescent="0.25">
      <c r="A57" s="2" t="s">
        <v>163</v>
      </c>
      <c r="B57" s="4" t="s">
        <v>168</v>
      </c>
      <c r="C57" s="2" t="s">
        <v>170</v>
      </c>
      <c r="D57" s="2">
        <v>0</v>
      </c>
      <c r="E57" s="2">
        <v>2</v>
      </c>
      <c r="F57" s="7" t="s">
        <v>39</v>
      </c>
      <c r="G57" s="2" t="s">
        <v>42</v>
      </c>
      <c r="I57" s="2" t="s">
        <v>163</v>
      </c>
      <c r="J57" s="4" t="s">
        <v>137</v>
      </c>
      <c r="K57" s="2">
        <v>1</v>
      </c>
      <c r="L57" s="2">
        <v>0</v>
      </c>
      <c r="M57" s="2">
        <v>2</v>
      </c>
      <c r="N57" s="4" t="s">
        <v>39</v>
      </c>
      <c r="O57" s="13" t="s">
        <v>48</v>
      </c>
    </row>
    <row r="58" spans="1:15" x14ac:dyDescent="0.25">
      <c r="A58" s="2" t="s">
        <v>163</v>
      </c>
      <c r="B58" s="4" t="s">
        <v>111</v>
      </c>
      <c r="C58" s="2" t="s">
        <v>45</v>
      </c>
      <c r="D58" s="2">
        <v>0</v>
      </c>
      <c r="E58" s="2">
        <v>2</v>
      </c>
      <c r="F58" s="4" t="s">
        <v>45</v>
      </c>
      <c r="G58" s="2" t="s">
        <v>42</v>
      </c>
      <c r="I58" s="2" t="s">
        <v>163</v>
      </c>
      <c r="J58" s="4" t="s">
        <v>22</v>
      </c>
      <c r="K58" s="2">
        <v>2</v>
      </c>
      <c r="L58" s="2">
        <v>0</v>
      </c>
      <c r="M58" s="2">
        <v>2</v>
      </c>
      <c r="N58" s="4" t="s">
        <v>39</v>
      </c>
      <c r="O58" s="2" t="s">
        <v>48</v>
      </c>
    </row>
    <row r="59" spans="1:15" x14ac:dyDescent="0.25">
      <c r="A59" s="2" t="s">
        <v>163</v>
      </c>
      <c r="B59" s="4" t="s">
        <v>130</v>
      </c>
      <c r="C59" s="2">
        <v>7</v>
      </c>
      <c r="D59" s="2" t="s">
        <v>31</v>
      </c>
      <c r="E59" s="2">
        <v>9</v>
      </c>
      <c r="F59" s="4" t="s">
        <v>174</v>
      </c>
      <c r="G59" s="2" t="s">
        <v>42</v>
      </c>
      <c r="I59" s="2"/>
      <c r="J59" s="4"/>
      <c r="K59" s="2"/>
      <c r="L59" s="2"/>
      <c r="M59" s="2"/>
      <c r="N59" s="7"/>
      <c r="O59" s="2"/>
    </row>
    <row r="60" spans="1:15" x14ac:dyDescent="0.25">
      <c r="B60" s="42" t="s">
        <v>62</v>
      </c>
      <c r="C60" s="42">
        <v>5</v>
      </c>
      <c r="D60" s="42">
        <v>0</v>
      </c>
      <c r="E60" s="42">
        <v>1</v>
      </c>
      <c r="F60" s="41" t="s">
        <v>45</v>
      </c>
      <c r="G60" s="47" t="s">
        <v>42</v>
      </c>
      <c r="I60" s="2"/>
      <c r="J60" s="4"/>
      <c r="K60" s="2"/>
      <c r="L60" s="2"/>
      <c r="M60" s="2"/>
      <c r="N60" s="7"/>
      <c r="O60" s="2"/>
    </row>
    <row r="61" spans="1:15" x14ac:dyDescent="0.25">
      <c r="A61" s="2" t="s">
        <v>163</v>
      </c>
      <c r="B61" s="4" t="s">
        <v>22</v>
      </c>
      <c r="C61" s="2" t="s">
        <v>167</v>
      </c>
      <c r="D61" s="2">
        <v>0</v>
      </c>
      <c r="E61" s="2">
        <v>10</v>
      </c>
      <c r="F61" s="4" t="s">
        <v>72</v>
      </c>
      <c r="G61" s="13" t="s">
        <v>48</v>
      </c>
      <c r="I61" s="2"/>
      <c r="J61" s="4"/>
      <c r="K61" s="2"/>
      <c r="L61" s="2"/>
      <c r="M61" s="2"/>
      <c r="N61" s="7"/>
      <c r="O61" s="2"/>
    </row>
    <row r="62" spans="1:15" x14ac:dyDescent="0.25">
      <c r="A62" s="2"/>
      <c r="B62" s="4"/>
      <c r="C62" s="2"/>
      <c r="D62" s="2"/>
      <c r="E62" s="2"/>
      <c r="F62" s="7"/>
      <c r="G62" s="2"/>
      <c r="I62" s="2"/>
      <c r="J62" s="4"/>
      <c r="K62" s="2"/>
      <c r="L62" s="2"/>
      <c r="M62" s="2"/>
      <c r="N62" s="4"/>
      <c r="O62" s="2"/>
    </row>
    <row r="63" spans="1:15" x14ac:dyDescent="0.25">
      <c r="A63" s="2"/>
      <c r="B63" s="4"/>
      <c r="C63" s="2"/>
      <c r="D63" s="2"/>
      <c r="E63" s="13"/>
      <c r="F63" s="4"/>
      <c r="G63" s="2"/>
      <c r="I63" s="2"/>
      <c r="J63" s="4"/>
      <c r="K63" s="2"/>
      <c r="L63" s="2"/>
      <c r="M63" s="2"/>
      <c r="N63" s="4"/>
      <c r="O63" s="2"/>
    </row>
    <row r="64" spans="1:15" x14ac:dyDescent="0.25">
      <c r="A64" s="2"/>
      <c r="B64" s="4"/>
      <c r="C64" s="2"/>
      <c r="D64" s="2"/>
      <c r="E64" s="2"/>
      <c r="F64" s="4"/>
      <c r="G64" s="2"/>
      <c r="I64" s="10"/>
      <c r="J64" s="10"/>
      <c r="K64" s="10"/>
      <c r="L64" s="10"/>
      <c r="M64" s="10"/>
      <c r="N64" s="12"/>
      <c r="O64" s="10"/>
    </row>
    <row r="65" spans="1:15" x14ac:dyDescent="0.25">
      <c r="A65" s="10"/>
      <c r="B65" s="10"/>
      <c r="C65" s="10"/>
      <c r="D65" s="10"/>
      <c r="E65" s="10"/>
      <c r="F65" s="12"/>
      <c r="G65" s="10"/>
      <c r="I65" s="3" t="s">
        <v>15</v>
      </c>
      <c r="J65" s="3" t="s">
        <v>9</v>
      </c>
      <c r="K65" s="2">
        <v>4</v>
      </c>
      <c r="L65" s="2">
        <v>0</v>
      </c>
      <c r="M65" s="2">
        <v>30.5</v>
      </c>
      <c r="N65" s="8"/>
      <c r="O65" s="2"/>
    </row>
    <row r="66" spans="1:15" x14ac:dyDescent="0.25">
      <c r="A66" s="3" t="s">
        <v>15</v>
      </c>
      <c r="B66" s="3" t="s">
        <v>9</v>
      </c>
      <c r="C66" s="2">
        <v>32</v>
      </c>
      <c r="D66" s="2">
        <v>2</v>
      </c>
      <c r="E66" s="2">
        <f>SUM(E54:E59,E61)</f>
        <v>105</v>
      </c>
      <c r="F66" s="8"/>
      <c r="G66" s="2"/>
      <c r="I66" s="2"/>
      <c r="J66" s="3" t="s">
        <v>47</v>
      </c>
      <c r="K66" s="2">
        <v>1</v>
      </c>
      <c r="L66" s="2">
        <v>0</v>
      </c>
      <c r="M66" s="2">
        <v>0.5</v>
      </c>
      <c r="N66" s="8"/>
      <c r="O66" s="2"/>
    </row>
    <row r="67" spans="1:15" x14ac:dyDescent="0.25">
      <c r="A67" s="2"/>
      <c r="B67" s="3" t="s">
        <v>47</v>
      </c>
      <c r="C67" s="2">
        <v>5</v>
      </c>
      <c r="D67" s="2">
        <v>0</v>
      </c>
      <c r="E67" s="2">
        <v>1</v>
      </c>
      <c r="F67" s="8"/>
      <c r="G67" s="2"/>
      <c r="I67" s="10"/>
      <c r="J67" s="1"/>
      <c r="K67" s="10"/>
      <c r="L67" s="10"/>
      <c r="M67" s="10"/>
      <c r="N67" s="12"/>
      <c r="O67" s="10"/>
    </row>
    <row r="68" spans="1:15" x14ac:dyDescent="0.25">
      <c r="A68" s="10"/>
      <c r="B68" s="1"/>
      <c r="C68" s="10"/>
      <c r="D68" s="10"/>
      <c r="E68" s="10"/>
      <c r="F68" s="12"/>
      <c r="G68" s="10"/>
      <c r="I68" s="3" t="s">
        <v>15</v>
      </c>
      <c r="J68" s="3" t="s">
        <v>10</v>
      </c>
      <c r="K68" s="13">
        <v>1</v>
      </c>
      <c r="L68" s="13">
        <v>0</v>
      </c>
      <c r="M68" s="13">
        <v>26.5</v>
      </c>
      <c r="N68" s="8"/>
      <c r="O68" s="2"/>
    </row>
    <row r="69" spans="1:15" x14ac:dyDescent="0.25">
      <c r="A69" s="3" t="s">
        <v>15</v>
      </c>
      <c r="B69" s="3" t="s">
        <v>10</v>
      </c>
      <c r="C69" s="2">
        <v>22</v>
      </c>
      <c r="D69" s="2">
        <v>2</v>
      </c>
      <c r="E69" s="2">
        <f>SUM(E54:E59)</f>
        <v>95</v>
      </c>
      <c r="F69" s="8"/>
      <c r="G69" s="2"/>
      <c r="I69" s="2"/>
      <c r="J69" s="3" t="s">
        <v>11</v>
      </c>
      <c r="K69" s="13">
        <v>3</v>
      </c>
      <c r="L69" s="13">
        <v>0</v>
      </c>
      <c r="M69" s="13">
        <v>4</v>
      </c>
      <c r="N69" s="8"/>
      <c r="O69" s="2"/>
    </row>
    <row r="70" spans="1:15" x14ac:dyDescent="0.25">
      <c r="A70" s="2"/>
      <c r="B70" s="3" t="s">
        <v>11</v>
      </c>
      <c r="C70" s="2">
        <v>10</v>
      </c>
      <c r="D70" s="2">
        <v>0</v>
      </c>
      <c r="E70" s="2">
        <v>10</v>
      </c>
      <c r="F70" s="8"/>
      <c r="G70" s="2"/>
      <c r="I70" s="2"/>
      <c r="J70" s="3" t="s">
        <v>13</v>
      </c>
      <c r="K70" s="2"/>
      <c r="L70" s="2"/>
      <c r="M70" s="2"/>
      <c r="N70" s="8"/>
      <c r="O70" s="2"/>
    </row>
    <row r="71" spans="1:15" x14ac:dyDescent="0.25">
      <c r="A71" s="2"/>
      <c r="B71" s="3" t="s">
        <v>13</v>
      </c>
      <c r="C71" s="2"/>
      <c r="D71" s="2"/>
      <c r="E71" s="2"/>
      <c r="F71" s="8"/>
      <c r="G71" s="2"/>
      <c r="I71" s="2"/>
      <c r="J71" s="3" t="s">
        <v>12</v>
      </c>
      <c r="K71" s="2"/>
      <c r="L71" s="2"/>
      <c r="M71" s="2"/>
      <c r="N71" s="8"/>
      <c r="O71" s="2"/>
    </row>
    <row r="72" spans="1:15" x14ac:dyDescent="0.25">
      <c r="A72" s="2"/>
      <c r="B72" s="3" t="s">
        <v>12</v>
      </c>
      <c r="C72" s="2"/>
      <c r="D72" s="2"/>
      <c r="E72" s="2"/>
      <c r="F72" s="8"/>
      <c r="G72" s="2"/>
      <c r="I72" s="10"/>
      <c r="J72" s="1"/>
      <c r="K72" s="10"/>
      <c r="L72" s="10"/>
      <c r="M72" s="10"/>
      <c r="N72" s="12"/>
      <c r="O72" s="10"/>
    </row>
    <row r="73" spans="1:15" x14ac:dyDescent="0.25">
      <c r="A73" s="10"/>
      <c r="B73" s="1"/>
      <c r="C73" s="10"/>
      <c r="D73" s="10"/>
      <c r="E73" s="10"/>
      <c r="F73" s="12"/>
      <c r="G73" s="10"/>
      <c r="I73" s="3" t="s">
        <v>16</v>
      </c>
      <c r="J73" s="2" t="s">
        <v>171</v>
      </c>
      <c r="K73" s="2"/>
      <c r="L73" s="2"/>
      <c r="M73" s="2"/>
      <c r="N73" s="8"/>
      <c r="O73" s="2"/>
    </row>
    <row r="74" spans="1:15" x14ac:dyDescent="0.25">
      <c r="A74" s="3" t="s">
        <v>16</v>
      </c>
      <c r="B74" s="2" t="s">
        <v>169</v>
      </c>
      <c r="C74" s="2"/>
      <c r="D74" s="2"/>
      <c r="E74" s="2"/>
      <c r="F74" s="8"/>
      <c r="G74" s="2"/>
    </row>
  </sheetData>
  <sortState ref="I29:O35">
    <sortCondition ref="O29"/>
  </sortState>
  <pageMargins left="0.25" right="0.25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opLeftCell="A34" workbookViewId="0">
      <selection activeCell="E66" sqref="E66"/>
    </sheetView>
    <sheetView workbookViewId="1"/>
  </sheetViews>
  <sheetFormatPr defaultColWidth="8.85546875" defaultRowHeight="15" x14ac:dyDescent="0.25"/>
  <cols>
    <col min="2" max="2" width="27.28515625" customWidth="1"/>
    <col min="6" max="6" width="18.140625" customWidth="1"/>
    <col min="7" max="7" width="8.85546875" style="9"/>
    <col min="10" max="10" width="27.42578125" customWidth="1"/>
    <col min="14" max="14" width="18.42578125" customWidth="1"/>
  </cols>
  <sheetData>
    <row r="1" spans="1:20" x14ac:dyDescent="0.25">
      <c r="A1" t="s">
        <v>0</v>
      </c>
      <c r="G1" s="36"/>
    </row>
    <row r="2" spans="1:20" x14ac:dyDescent="0.25">
      <c r="A2" t="s">
        <v>144</v>
      </c>
    </row>
    <row r="3" spans="1:20" x14ac:dyDescent="0.25">
      <c r="A3" t="s">
        <v>71</v>
      </c>
    </row>
    <row r="5" spans="1:20" x14ac:dyDescent="0.25">
      <c r="A5" s="1" t="s">
        <v>1</v>
      </c>
      <c r="B5" s="5" t="s">
        <v>2</v>
      </c>
      <c r="C5" s="1" t="s">
        <v>4</v>
      </c>
      <c r="D5" s="1" t="s">
        <v>3</v>
      </c>
      <c r="E5" s="1" t="s">
        <v>14</v>
      </c>
      <c r="F5" s="6" t="s">
        <v>6</v>
      </c>
      <c r="G5" s="1" t="s">
        <v>5</v>
      </c>
      <c r="I5" s="1" t="s">
        <v>1</v>
      </c>
      <c r="J5" s="5" t="s">
        <v>2</v>
      </c>
      <c r="K5" s="1" t="s">
        <v>4</v>
      </c>
      <c r="L5" s="1" t="s">
        <v>3</v>
      </c>
      <c r="M5" s="1" t="s">
        <v>14</v>
      </c>
      <c r="N5" s="6" t="s">
        <v>6</v>
      </c>
      <c r="O5" s="1" t="s">
        <v>5</v>
      </c>
      <c r="Q5" t="s">
        <v>69</v>
      </c>
      <c r="R5" s="16" t="s">
        <v>146</v>
      </c>
    </row>
    <row r="6" spans="1:20" x14ac:dyDescent="0.25">
      <c r="A6" s="2" t="s">
        <v>7</v>
      </c>
      <c r="B6" s="4" t="s">
        <v>17</v>
      </c>
      <c r="C6" s="2">
        <v>1</v>
      </c>
      <c r="D6" s="2">
        <v>0</v>
      </c>
      <c r="E6" s="2">
        <v>5</v>
      </c>
      <c r="F6" s="7" t="s">
        <v>39</v>
      </c>
      <c r="G6" s="2" t="s">
        <v>48</v>
      </c>
      <c r="I6" s="2" t="s">
        <v>34</v>
      </c>
      <c r="J6" s="4" t="s">
        <v>17</v>
      </c>
      <c r="K6" s="2">
        <v>1</v>
      </c>
      <c r="L6" s="2">
        <v>1</v>
      </c>
      <c r="M6" s="2">
        <v>2</v>
      </c>
      <c r="N6" s="7" t="s">
        <v>39</v>
      </c>
      <c r="O6" s="2" t="s">
        <v>48</v>
      </c>
      <c r="Q6" s="16" t="s">
        <v>66</v>
      </c>
      <c r="R6" s="38" t="s">
        <v>67</v>
      </c>
      <c r="S6" s="38"/>
      <c r="T6" t="s">
        <v>68</v>
      </c>
    </row>
    <row r="7" spans="1:20" x14ac:dyDescent="0.25">
      <c r="A7" s="2"/>
      <c r="B7" s="4" t="s">
        <v>20</v>
      </c>
      <c r="C7" s="2">
        <v>13</v>
      </c>
      <c r="D7" s="2">
        <v>0</v>
      </c>
      <c r="E7" s="2">
        <v>15</v>
      </c>
      <c r="F7" s="7" t="s">
        <v>142</v>
      </c>
      <c r="G7" s="2" t="s">
        <v>48</v>
      </c>
      <c r="I7" s="2"/>
      <c r="J7" s="4" t="s">
        <v>35</v>
      </c>
      <c r="K7" s="2">
        <v>6</v>
      </c>
      <c r="L7" s="2">
        <v>0</v>
      </c>
      <c r="M7" s="2">
        <v>15</v>
      </c>
      <c r="N7" s="7" t="s">
        <v>39</v>
      </c>
      <c r="O7" s="2" t="s">
        <v>48</v>
      </c>
      <c r="Q7" t="s">
        <v>7</v>
      </c>
      <c r="R7" s="38">
        <v>48.25</v>
      </c>
      <c r="S7" s="38"/>
      <c r="T7">
        <v>0</v>
      </c>
    </row>
    <row r="8" spans="1:20" x14ac:dyDescent="0.25">
      <c r="A8" s="2"/>
      <c r="B8" s="4" t="s">
        <v>21</v>
      </c>
      <c r="C8" s="2">
        <v>13</v>
      </c>
      <c r="D8" s="2">
        <v>0</v>
      </c>
      <c r="E8" s="2">
        <v>11</v>
      </c>
      <c r="F8" s="7" t="s">
        <v>143</v>
      </c>
      <c r="G8" s="2" t="s">
        <v>48</v>
      </c>
      <c r="I8" s="2"/>
      <c r="J8" s="4" t="s">
        <v>37</v>
      </c>
      <c r="K8" s="2">
        <v>1</v>
      </c>
      <c r="L8" s="2">
        <v>0</v>
      </c>
      <c r="M8" s="2">
        <v>2</v>
      </c>
      <c r="N8" s="7" t="s">
        <v>39</v>
      </c>
      <c r="O8" s="2" t="s">
        <v>48</v>
      </c>
      <c r="Q8" t="s">
        <v>34</v>
      </c>
      <c r="R8" s="39">
        <f>46-21-1-1</f>
        <v>23</v>
      </c>
      <c r="S8" s="39"/>
      <c r="T8">
        <v>0</v>
      </c>
    </row>
    <row r="9" spans="1:20" x14ac:dyDescent="0.25">
      <c r="A9" s="2"/>
      <c r="B9" s="4" t="s">
        <v>22</v>
      </c>
      <c r="C9" s="2">
        <v>2</v>
      </c>
      <c r="D9" s="2">
        <v>0</v>
      </c>
      <c r="E9" s="2">
        <v>2</v>
      </c>
      <c r="F9" s="7" t="s">
        <v>30</v>
      </c>
      <c r="G9" s="2" t="s">
        <v>48</v>
      </c>
      <c r="I9" s="2"/>
      <c r="J9" s="4" t="s">
        <v>38</v>
      </c>
      <c r="K9" s="2">
        <v>1</v>
      </c>
      <c r="L9" s="2">
        <v>0</v>
      </c>
      <c r="M9" s="2">
        <v>2</v>
      </c>
      <c r="N9" s="7" t="s">
        <v>39</v>
      </c>
      <c r="O9" s="2" t="s">
        <v>48</v>
      </c>
      <c r="Q9" t="s">
        <v>49</v>
      </c>
      <c r="R9" s="38">
        <f>23-3</f>
        <v>20</v>
      </c>
      <c r="S9" s="38"/>
      <c r="T9">
        <v>0</v>
      </c>
    </row>
    <row r="10" spans="1:20" x14ac:dyDescent="0.25">
      <c r="A10" s="2"/>
      <c r="B10" s="4" t="s">
        <v>23</v>
      </c>
      <c r="C10" s="2">
        <v>2</v>
      </c>
      <c r="D10" s="2">
        <v>0</v>
      </c>
      <c r="E10" s="2">
        <v>2</v>
      </c>
      <c r="F10" s="7" t="s">
        <v>39</v>
      </c>
      <c r="G10" s="2" t="s">
        <v>48</v>
      </c>
      <c r="I10" s="2"/>
      <c r="J10" s="4" t="s">
        <v>40</v>
      </c>
      <c r="K10" s="2">
        <v>0</v>
      </c>
      <c r="L10" s="2">
        <v>1</v>
      </c>
      <c r="M10" s="2">
        <v>0</v>
      </c>
      <c r="N10" s="7" t="s">
        <v>39</v>
      </c>
      <c r="O10" s="2" t="s">
        <v>48</v>
      </c>
      <c r="Q10" t="s">
        <v>55</v>
      </c>
      <c r="R10" s="38">
        <f>127-25-4-80-5</f>
        <v>13</v>
      </c>
      <c r="S10" s="38"/>
      <c r="T10">
        <v>0</v>
      </c>
    </row>
    <row r="11" spans="1:20" x14ac:dyDescent="0.25">
      <c r="A11" s="2"/>
      <c r="B11" s="4" t="s">
        <v>24</v>
      </c>
      <c r="C11" s="2">
        <v>1</v>
      </c>
      <c r="D11" s="2">
        <v>0</v>
      </c>
      <c r="E11" s="2">
        <v>5</v>
      </c>
      <c r="F11" s="7" t="s">
        <v>39</v>
      </c>
      <c r="G11" s="2" t="s">
        <v>48</v>
      </c>
      <c r="I11" s="2"/>
      <c r="J11" s="4" t="s">
        <v>36</v>
      </c>
      <c r="K11" s="2">
        <v>20</v>
      </c>
      <c r="L11" s="2">
        <v>0</v>
      </c>
      <c r="M11" s="2">
        <v>21</v>
      </c>
      <c r="N11" s="7" t="s">
        <v>31</v>
      </c>
      <c r="O11" s="2" t="s">
        <v>48</v>
      </c>
      <c r="Q11" t="s">
        <v>60</v>
      </c>
      <c r="R11" s="38">
        <f>151.5-6-25-6-95-8</f>
        <v>11.5</v>
      </c>
      <c r="S11" s="38"/>
      <c r="T11">
        <v>1</v>
      </c>
    </row>
    <row r="12" spans="1:20" x14ac:dyDescent="0.25">
      <c r="A12" s="2"/>
      <c r="B12" s="4" t="s">
        <v>25</v>
      </c>
      <c r="C12" s="2" t="s">
        <v>31</v>
      </c>
      <c r="D12" s="2" t="s">
        <v>31</v>
      </c>
      <c r="E12" s="2">
        <v>3</v>
      </c>
      <c r="F12" s="7" t="s">
        <v>39</v>
      </c>
      <c r="G12" s="2" t="s">
        <v>48</v>
      </c>
      <c r="I12" s="2"/>
      <c r="J12" s="4" t="s">
        <v>41</v>
      </c>
      <c r="K12" s="2">
        <v>3</v>
      </c>
      <c r="L12" s="2">
        <v>0</v>
      </c>
      <c r="M12" s="2">
        <v>1</v>
      </c>
      <c r="N12" s="7" t="s">
        <v>133</v>
      </c>
      <c r="O12" s="2" t="s">
        <v>42</v>
      </c>
      <c r="Q12" t="s">
        <v>63</v>
      </c>
      <c r="R12" s="38">
        <f>46.355-20-5-6-0.1-2-5</f>
        <v>8.2549999999999972</v>
      </c>
      <c r="S12" s="38"/>
      <c r="T12">
        <v>0</v>
      </c>
    </row>
    <row r="13" spans="1:20" x14ac:dyDescent="0.25">
      <c r="A13" s="2"/>
      <c r="B13" s="4" t="s">
        <v>26</v>
      </c>
      <c r="C13" s="2">
        <v>2</v>
      </c>
      <c r="D13" s="2">
        <v>0</v>
      </c>
      <c r="E13" s="2">
        <v>2</v>
      </c>
      <c r="F13" s="7" t="s">
        <v>39</v>
      </c>
      <c r="G13" s="2" t="s">
        <v>48</v>
      </c>
      <c r="I13" s="2"/>
      <c r="J13" s="4" t="s">
        <v>27</v>
      </c>
      <c r="K13" s="2">
        <v>6</v>
      </c>
      <c r="L13" s="2">
        <v>0</v>
      </c>
      <c r="M13" s="2">
        <v>1</v>
      </c>
      <c r="N13" s="7" t="s">
        <v>43</v>
      </c>
      <c r="O13" s="2" t="s">
        <v>42</v>
      </c>
      <c r="R13" s="38"/>
      <c r="S13" s="38"/>
    </row>
    <row r="14" spans="1:20" x14ac:dyDescent="0.25">
      <c r="A14" s="2"/>
      <c r="B14" s="4" t="s">
        <v>27</v>
      </c>
      <c r="C14" s="2">
        <v>4</v>
      </c>
      <c r="D14" s="2">
        <v>0</v>
      </c>
      <c r="E14" s="2">
        <v>1</v>
      </c>
      <c r="F14" s="7" t="s">
        <v>44</v>
      </c>
      <c r="G14" s="2" t="s">
        <v>42</v>
      </c>
      <c r="I14" s="2"/>
      <c r="J14" s="4" t="s">
        <v>46</v>
      </c>
      <c r="K14" s="2">
        <v>1</v>
      </c>
      <c r="L14" s="2">
        <v>0</v>
      </c>
      <c r="M14" s="2">
        <v>1</v>
      </c>
      <c r="N14" s="7" t="s">
        <v>39</v>
      </c>
      <c r="O14" s="2" t="s">
        <v>42</v>
      </c>
      <c r="Q14" t="s">
        <v>70</v>
      </c>
      <c r="R14" s="38"/>
      <c r="S14" s="38"/>
    </row>
    <row r="15" spans="1:20" x14ac:dyDescent="0.25">
      <c r="A15" s="2"/>
      <c r="B15" s="4" t="s">
        <v>28</v>
      </c>
      <c r="C15" s="2">
        <v>1</v>
      </c>
      <c r="D15" s="2">
        <v>1</v>
      </c>
      <c r="E15" s="2">
        <v>0.25</v>
      </c>
      <c r="F15" s="7" t="s">
        <v>39</v>
      </c>
      <c r="G15" s="2" t="s">
        <v>48</v>
      </c>
      <c r="I15" s="2"/>
      <c r="J15" s="4" t="s">
        <v>127</v>
      </c>
      <c r="K15" s="2">
        <v>2</v>
      </c>
      <c r="L15" s="2">
        <v>0</v>
      </c>
      <c r="M15" s="2">
        <v>1</v>
      </c>
      <c r="N15" s="2" t="s">
        <v>30</v>
      </c>
      <c r="O15" s="2" t="s">
        <v>42</v>
      </c>
      <c r="Q15" t="s">
        <v>7</v>
      </c>
      <c r="R15" s="38">
        <v>14.6</v>
      </c>
      <c r="S15" s="38"/>
      <c r="T15" s="37">
        <v>0</v>
      </c>
    </row>
    <row r="16" spans="1:20" x14ac:dyDescent="0.25">
      <c r="A16" s="2"/>
      <c r="B16" s="4" t="s">
        <v>29</v>
      </c>
      <c r="C16" s="2">
        <v>1</v>
      </c>
      <c r="D16" s="2">
        <v>0</v>
      </c>
      <c r="E16" s="2">
        <v>2</v>
      </c>
      <c r="F16" s="7" t="s">
        <v>39</v>
      </c>
      <c r="G16" s="2" t="s">
        <v>139</v>
      </c>
      <c r="I16" s="10"/>
      <c r="J16" s="10"/>
      <c r="K16" s="10"/>
      <c r="L16" s="10"/>
      <c r="M16" s="10"/>
      <c r="N16" s="12"/>
      <c r="O16" s="10"/>
      <c r="Q16" t="s">
        <v>34</v>
      </c>
      <c r="R16" s="38">
        <v>16</v>
      </c>
      <c r="S16" s="38"/>
      <c r="T16">
        <v>0</v>
      </c>
    </row>
    <row r="17" spans="1:21" x14ac:dyDescent="0.25">
      <c r="A17" s="13"/>
      <c r="B17" s="14"/>
      <c r="C17" s="13"/>
      <c r="D17" s="13"/>
      <c r="E17" s="13"/>
      <c r="F17" s="15"/>
      <c r="G17" s="13"/>
      <c r="I17" s="3" t="s">
        <v>15</v>
      </c>
      <c r="J17" s="3" t="s">
        <v>9</v>
      </c>
      <c r="K17" s="2">
        <f>SUM(K6:K15)</f>
        <v>41</v>
      </c>
      <c r="L17" s="2">
        <v>2</v>
      </c>
      <c r="M17" s="2">
        <f>SUM(M6:M15)</f>
        <v>46</v>
      </c>
      <c r="N17" s="8">
        <v>7</v>
      </c>
      <c r="O17" s="2"/>
      <c r="Q17" t="s">
        <v>49</v>
      </c>
      <c r="R17" s="38">
        <v>9.1999999999999993</v>
      </c>
      <c r="S17" s="38"/>
      <c r="T17">
        <v>0</v>
      </c>
    </row>
    <row r="18" spans="1:21" x14ac:dyDescent="0.25">
      <c r="A18" s="10"/>
      <c r="B18" s="10"/>
      <c r="C18" s="10"/>
      <c r="D18" s="10"/>
      <c r="E18" s="10"/>
      <c r="F18" s="12"/>
      <c r="G18" s="10"/>
      <c r="I18" s="2"/>
      <c r="J18" s="3" t="s">
        <v>47</v>
      </c>
      <c r="K18" s="2">
        <v>0</v>
      </c>
      <c r="L18" s="2">
        <v>0</v>
      </c>
      <c r="M18" s="2">
        <v>0</v>
      </c>
      <c r="N18" s="8">
        <v>0</v>
      </c>
      <c r="O18" s="2"/>
      <c r="Q18" t="s">
        <v>55</v>
      </c>
      <c r="R18" s="38">
        <v>10</v>
      </c>
      <c r="S18" s="38"/>
      <c r="T18">
        <v>0</v>
      </c>
    </row>
    <row r="19" spans="1:21" x14ac:dyDescent="0.25">
      <c r="A19" s="3" t="s">
        <v>15</v>
      </c>
      <c r="B19" s="3" t="s">
        <v>9</v>
      </c>
      <c r="C19" s="2">
        <f>SUM(C6:C16)</f>
        <v>40</v>
      </c>
      <c r="D19" s="2">
        <v>1</v>
      </c>
      <c r="E19" s="2">
        <f>SUM(E6:E16)</f>
        <v>48.25</v>
      </c>
      <c r="F19" s="8">
        <v>17</v>
      </c>
      <c r="G19" s="2"/>
      <c r="I19" s="10"/>
      <c r="J19" s="1"/>
      <c r="K19" s="10"/>
      <c r="L19" s="10"/>
      <c r="M19" s="10"/>
      <c r="N19" s="12"/>
      <c r="O19" s="10"/>
      <c r="Q19" t="s">
        <v>60</v>
      </c>
      <c r="R19" s="37">
        <v>9.1999999999999993</v>
      </c>
      <c r="S19" s="37"/>
      <c r="T19">
        <v>0</v>
      </c>
    </row>
    <row r="20" spans="1:21" x14ac:dyDescent="0.25">
      <c r="A20" s="2"/>
      <c r="B20" s="3" t="s">
        <v>47</v>
      </c>
      <c r="C20" s="2">
        <v>0</v>
      </c>
      <c r="D20" s="2">
        <v>0</v>
      </c>
      <c r="E20" s="2">
        <v>0</v>
      </c>
      <c r="F20" s="8">
        <v>0</v>
      </c>
      <c r="G20" s="2"/>
      <c r="I20" s="3" t="s">
        <v>15</v>
      </c>
      <c r="J20" s="3" t="s">
        <v>10</v>
      </c>
      <c r="K20" s="2">
        <f>SUM(K12:K15)</f>
        <v>12</v>
      </c>
      <c r="L20" s="2">
        <f>SUM(L12:L15)</f>
        <v>0</v>
      </c>
      <c r="M20" s="2">
        <f>SUM(M12:M15)</f>
        <v>4</v>
      </c>
      <c r="N20" s="8">
        <v>7</v>
      </c>
      <c r="O20" s="2"/>
      <c r="Q20" t="s">
        <v>63</v>
      </c>
      <c r="R20" s="38">
        <v>4.75</v>
      </c>
      <c r="S20" s="38"/>
      <c r="T20">
        <v>0</v>
      </c>
    </row>
    <row r="21" spans="1:21" x14ac:dyDescent="0.25">
      <c r="A21" s="10"/>
      <c r="B21" s="1"/>
      <c r="C21" s="10"/>
      <c r="D21" s="10"/>
      <c r="E21" s="10"/>
      <c r="F21" s="12"/>
      <c r="G21" s="10"/>
      <c r="I21" s="2"/>
      <c r="J21" s="3" t="s">
        <v>11</v>
      </c>
      <c r="K21" s="2">
        <f>SUM(K6:K11)</f>
        <v>29</v>
      </c>
      <c r="L21" s="2">
        <f>SUM(L6:L10)</f>
        <v>2</v>
      </c>
      <c r="M21" s="2">
        <f>SUM(M6:M11)</f>
        <v>42</v>
      </c>
      <c r="N21" s="8"/>
      <c r="O21" s="2"/>
      <c r="R21" s="58"/>
      <c r="S21" s="58"/>
    </row>
    <row r="22" spans="1:21" x14ac:dyDescent="0.25">
      <c r="A22" s="3" t="s">
        <v>15</v>
      </c>
      <c r="B22" s="3" t="s">
        <v>10</v>
      </c>
      <c r="C22" s="2">
        <v>4</v>
      </c>
      <c r="D22" s="2">
        <v>0</v>
      </c>
      <c r="E22" s="2">
        <v>1</v>
      </c>
      <c r="F22" s="8">
        <v>4</v>
      </c>
      <c r="G22" s="2"/>
      <c r="I22" s="2"/>
      <c r="J22" s="3" t="s">
        <v>13</v>
      </c>
      <c r="K22" s="2"/>
      <c r="L22" s="2"/>
      <c r="M22" s="2"/>
      <c r="N22" s="8"/>
      <c r="O22" s="2"/>
      <c r="R22" s="58"/>
      <c r="S22" s="58"/>
      <c r="T22" s="30"/>
    </row>
    <row r="23" spans="1:21" x14ac:dyDescent="0.25">
      <c r="A23" s="2"/>
      <c r="B23" s="3" t="s">
        <v>11</v>
      </c>
      <c r="C23" s="2">
        <v>35</v>
      </c>
      <c r="D23" s="2">
        <v>1</v>
      </c>
      <c r="E23" s="2">
        <v>45.25</v>
      </c>
      <c r="F23" s="8">
        <v>13</v>
      </c>
      <c r="G23" s="2"/>
      <c r="I23" s="2"/>
      <c r="J23" s="3" t="s">
        <v>12</v>
      </c>
      <c r="K23" s="2"/>
      <c r="L23" s="2"/>
      <c r="M23" s="2"/>
      <c r="N23" s="8"/>
      <c r="O23" s="2"/>
      <c r="Q23" s="32" t="s">
        <v>123</v>
      </c>
      <c r="R23" s="59"/>
      <c r="S23" s="59"/>
      <c r="T23" s="59"/>
      <c r="U23" s="59"/>
    </row>
    <row r="24" spans="1:21" x14ac:dyDescent="0.25">
      <c r="A24" s="2"/>
      <c r="B24" s="3" t="s">
        <v>13</v>
      </c>
      <c r="C24" s="2">
        <v>1</v>
      </c>
      <c r="D24" s="2">
        <v>0</v>
      </c>
      <c r="E24" s="2">
        <v>2</v>
      </c>
      <c r="F24" s="8">
        <v>0</v>
      </c>
      <c r="G24" s="2"/>
      <c r="I24" s="10"/>
      <c r="J24" s="1"/>
      <c r="K24" s="10"/>
      <c r="L24" s="10"/>
      <c r="M24" s="10"/>
      <c r="N24" s="12"/>
      <c r="O24" s="10"/>
      <c r="Q24" s="33" t="s">
        <v>124</v>
      </c>
      <c r="R24" s="59"/>
      <c r="S24" s="59"/>
      <c r="T24" s="59"/>
      <c r="U24" s="59"/>
    </row>
    <row r="25" spans="1:21" x14ac:dyDescent="0.25">
      <c r="A25" s="2"/>
      <c r="B25" s="3" t="s">
        <v>12</v>
      </c>
      <c r="C25" s="2" t="s">
        <v>45</v>
      </c>
      <c r="D25" s="2" t="s">
        <v>45</v>
      </c>
      <c r="E25" s="2" t="s">
        <v>45</v>
      </c>
      <c r="F25" s="8" t="s">
        <v>45</v>
      </c>
      <c r="G25" s="2" t="s">
        <v>45</v>
      </c>
      <c r="I25" s="3" t="s">
        <v>16</v>
      </c>
      <c r="J25" s="2" t="s">
        <v>121</v>
      </c>
      <c r="K25" s="2"/>
      <c r="L25" s="2"/>
      <c r="M25" s="2"/>
      <c r="N25" s="8"/>
      <c r="O25" s="2"/>
      <c r="Q25" s="31"/>
      <c r="R25" s="59"/>
      <c r="S25" s="59"/>
      <c r="T25" s="59"/>
      <c r="U25" s="59"/>
    </row>
    <row r="26" spans="1:21" x14ac:dyDescent="0.25">
      <c r="A26" s="10"/>
      <c r="B26" s="1"/>
      <c r="C26" s="10"/>
      <c r="D26" s="10"/>
      <c r="E26" s="10"/>
      <c r="F26" s="12"/>
      <c r="G26" s="10"/>
      <c r="I26" s="10"/>
      <c r="J26" s="11"/>
      <c r="K26" s="10"/>
      <c r="L26" s="10"/>
      <c r="M26" s="10"/>
      <c r="N26" s="12"/>
      <c r="O26" s="10"/>
    </row>
    <row r="27" spans="1:21" x14ac:dyDescent="0.25">
      <c r="A27" s="3" t="s">
        <v>16</v>
      </c>
      <c r="B27" s="2" t="s">
        <v>122</v>
      </c>
      <c r="C27" s="2"/>
      <c r="D27" s="2"/>
      <c r="E27" s="2"/>
      <c r="F27" s="8"/>
      <c r="G27" s="2"/>
    </row>
    <row r="28" spans="1:21" x14ac:dyDescent="0.25">
      <c r="B28" s="35" t="s">
        <v>126</v>
      </c>
      <c r="I28" s="1" t="s">
        <v>1</v>
      </c>
      <c r="J28" s="5" t="s">
        <v>2</v>
      </c>
      <c r="K28" s="1" t="s">
        <v>4</v>
      </c>
      <c r="L28" s="1" t="s">
        <v>3</v>
      </c>
      <c r="M28" s="1" t="s">
        <v>14</v>
      </c>
      <c r="N28" s="6" t="s">
        <v>6</v>
      </c>
      <c r="O28" s="1" t="s">
        <v>5</v>
      </c>
    </row>
    <row r="29" spans="1:21" x14ac:dyDescent="0.25">
      <c r="A29" s="10"/>
      <c r="B29" s="11" t="s">
        <v>8</v>
      </c>
      <c r="C29" s="10"/>
      <c r="D29" s="10"/>
      <c r="E29" s="10"/>
      <c r="F29" s="12"/>
      <c r="G29" s="10"/>
      <c r="I29" s="2" t="s">
        <v>55</v>
      </c>
      <c r="J29" s="4" t="s">
        <v>52</v>
      </c>
      <c r="K29" s="2">
        <v>1</v>
      </c>
      <c r="L29" s="2">
        <v>0</v>
      </c>
      <c r="M29" s="13">
        <v>2</v>
      </c>
      <c r="N29" s="7" t="s">
        <v>39</v>
      </c>
      <c r="O29" s="2" t="s">
        <v>48</v>
      </c>
      <c r="Q29" s="34" t="s">
        <v>125</v>
      </c>
    </row>
    <row r="30" spans="1:21" x14ac:dyDescent="0.25">
      <c r="I30" s="2"/>
      <c r="J30" s="4" t="s">
        <v>50</v>
      </c>
      <c r="K30" s="2">
        <v>0</v>
      </c>
      <c r="L30" s="2">
        <v>1</v>
      </c>
      <c r="M30" s="2" t="s">
        <v>56</v>
      </c>
      <c r="N30" s="7" t="s">
        <v>39</v>
      </c>
      <c r="O30" s="2" t="s">
        <v>48</v>
      </c>
    </row>
    <row r="31" spans="1:21" x14ac:dyDescent="0.25">
      <c r="A31" s="1" t="s">
        <v>1</v>
      </c>
      <c r="B31" s="5" t="s">
        <v>2</v>
      </c>
      <c r="C31" s="1" t="s">
        <v>4</v>
      </c>
      <c r="D31" s="1" t="s">
        <v>3</v>
      </c>
      <c r="E31" s="1" t="s">
        <v>14</v>
      </c>
      <c r="F31" s="6" t="s">
        <v>6</v>
      </c>
      <c r="G31" s="1" t="s">
        <v>5</v>
      </c>
      <c r="I31" s="2"/>
      <c r="J31" s="4" t="s">
        <v>91</v>
      </c>
      <c r="K31" s="2" t="s">
        <v>145</v>
      </c>
      <c r="L31" s="2" t="s">
        <v>145</v>
      </c>
      <c r="M31" s="2">
        <v>25</v>
      </c>
      <c r="N31" s="7" t="s">
        <v>31</v>
      </c>
      <c r="O31" s="13" t="s">
        <v>48</v>
      </c>
      <c r="R31" t="s">
        <v>149</v>
      </c>
    </row>
    <row r="32" spans="1:21" x14ac:dyDescent="0.25">
      <c r="A32" s="2" t="s">
        <v>49</v>
      </c>
      <c r="B32" s="4" t="s">
        <v>50</v>
      </c>
      <c r="C32" s="2">
        <v>1</v>
      </c>
      <c r="D32" s="2">
        <v>0</v>
      </c>
      <c r="E32" s="2">
        <v>2</v>
      </c>
      <c r="F32" s="7" t="s">
        <v>18</v>
      </c>
      <c r="G32" s="2" t="s">
        <v>48</v>
      </c>
      <c r="I32" s="2"/>
      <c r="J32" s="4" t="s">
        <v>52</v>
      </c>
      <c r="K32" s="2">
        <v>2</v>
      </c>
      <c r="L32" s="2">
        <v>0</v>
      </c>
      <c r="M32" s="2">
        <v>4</v>
      </c>
      <c r="N32" s="7" t="s">
        <v>39</v>
      </c>
      <c r="O32" s="2" t="s">
        <v>42</v>
      </c>
      <c r="Q32" s="16" t="s">
        <v>147</v>
      </c>
      <c r="R32" s="16" t="s">
        <v>148</v>
      </c>
      <c r="T32" s="16">
        <v>2013</v>
      </c>
    </row>
    <row r="33" spans="1:21" x14ac:dyDescent="0.25">
      <c r="A33" s="2"/>
      <c r="B33" s="4" t="s">
        <v>25</v>
      </c>
      <c r="C33" s="2">
        <v>1</v>
      </c>
      <c r="D33" s="2">
        <v>0</v>
      </c>
      <c r="E33" s="2">
        <v>2</v>
      </c>
      <c r="F33" s="7" t="s">
        <v>39</v>
      </c>
      <c r="G33" s="2" t="s">
        <v>48</v>
      </c>
      <c r="I33" s="2"/>
      <c r="J33" s="4" t="s">
        <v>57</v>
      </c>
      <c r="K33" s="2">
        <v>3</v>
      </c>
      <c r="L33" s="2">
        <v>0</v>
      </c>
      <c r="M33" s="2">
        <v>4</v>
      </c>
      <c r="N33" s="7" t="s">
        <v>31</v>
      </c>
      <c r="O33" s="2" t="s">
        <v>42</v>
      </c>
      <c r="R33" t="s">
        <v>150</v>
      </c>
      <c r="S33" t="s">
        <v>151</v>
      </c>
    </row>
    <row r="34" spans="1:21" x14ac:dyDescent="0.25">
      <c r="A34" s="2"/>
      <c r="B34" s="4" t="s">
        <v>52</v>
      </c>
      <c r="C34" s="2">
        <v>3</v>
      </c>
      <c r="D34" s="2">
        <v>0</v>
      </c>
      <c r="E34" s="2">
        <v>6</v>
      </c>
      <c r="F34" s="7" t="s">
        <v>140</v>
      </c>
      <c r="G34" s="2" t="s">
        <v>48</v>
      </c>
      <c r="I34" s="2"/>
      <c r="J34" s="4" t="s">
        <v>51</v>
      </c>
      <c r="K34" s="2">
        <v>3</v>
      </c>
      <c r="L34" s="2">
        <v>0</v>
      </c>
      <c r="M34" s="2">
        <v>5</v>
      </c>
      <c r="N34" s="7" t="s">
        <v>72</v>
      </c>
      <c r="O34" s="2" t="s">
        <v>42</v>
      </c>
      <c r="Q34" t="s">
        <v>7</v>
      </c>
      <c r="R34" s="38">
        <v>14.6</v>
      </c>
      <c r="S34" s="37">
        <v>0</v>
      </c>
      <c r="T34" s="38">
        <v>48.25</v>
      </c>
      <c r="U34">
        <v>0</v>
      </c>
    </row>
    <row r="35" spans="1:21" x14ac:dyDescent="0.25">
      <c r="A35" s="2"/>
      <c r="B35" s="4" t="s">
        <v>36</v>
      </c>
      <c r="C35" s="2">
        <v>1</v>
      </c>
      <c r="D35" s="2">
        <v>0</v>
      </c>
      <c r="E35" s="2">
        <v>1</v>
      </c>
      <c r="F35" s="7" t="s">
        <v>31</v>
      </c>
      <c r="G35" s="13" t="s">
        <v>48</v>
      </c>
      <c r="I35" s="2"/>
      <c r="J35" s="4" t="s">
        <v>58</v>
      </c>
      <c r="K35" s="2">
        <v>0</v>
      </c>
      <c r="L35" s="2">
        <v>2</v>
      </c>
      <c r="M35" s="2" t="s">
        <v>56</v>
      </c>
      <c r="N35" s="7" t="s">
        <v>39</v>
      </c>
      <c r="O35" s="2" t="s">
        <v>42</v>
      </c>
      <c r="Q35" t="s">
        <v>34</v>
      </c>
      <c r="R35" s="38">
        <v>16</v>
      </c>
      <c r="S35">
        <v>0</v>
      </c>
      <c r="T35" s="39">
        <f>46-21-1-1</f>
        <v>23</v>
      </c>
      <c r="U35">
        <v>0</v>
      </c>
    </row>
    <row r="36" spans="1:21" x14ac:dyDescent="0.25">
      <c r="A36" s="2"/>
      <c r="B36" s="4" t="s">
        <v>51</v>
      </c>
      <c r="C36" s="2">
        <v>4</v>
      </c>
      <c r="D36" s="2">
        <v>0</v>
      </c>
      <c r="E36" s="2">
        <v>8</v>
      </c>
      <c r="F36" s="7" t="s">
        <v>30</v>
      </c>
      <c r="G36" s="2" t="s">
        <v>42</v>
      </c>
      <c r="I36" s="2"/>
      <c r="J36" s="4" t="s">
        <v>59</v>
      </c>
      <c r="K36" s="2" t="s">
        <v>31</v>
      </c>
      <c r="L36" s="2" t="s">
        <v>31</v>
      </c>
      <c r="M36" s="2">
        <v>0</v>
      </c>
      <c r="N36" s="7" t="s">
        <v>31</v>
      </c>
      <c r="O36" s="2" t="s">
        <v>42</v>
      </c>
      <c r="Q36" t="s">
        <v>49</v>
      </c>
      <c r="R36" s="38">
        <v>9.1999999999999993</v>
      </c>
      <c r="S36">
        <v>0</v>
      </c>
      <c r="T36" s="38">
        <f>23-3</f>
        <v>20</v>
      </c>
      <c r="U36">
        <v>0</v>
      </c>
    </row>
    <row r="37" spans="1:21" x14ac:dyDescent="0.25">
      <c r="A37" s="2"/>
      <c r="B37" s="4" t="s">
        <v>53</v>
      </c>
      <c r="C37" s="2">
        <v>1</v>
      </c>
      <c r="D37" s="2" t="s">
        <v>31</v>
      </c>
      <c r="E37" s="2">
        <v>1</v>
      </c>
      <c r="F37" s="7" t="s">
        <v>39</v>
      </c>
      <c r="G37" s="2" t="s">
        <v>42</v>
      </c>
      <c r="I37" s="2"/>
      <c r="J37" s="4" t="s">
        <v>132</v>
      </c>
      <c r="K37" s="2" t="s">
        <v>56</v>
      </c>
      <c r="L37" s="2" t="s">
        <v>56</v>
      </c>
      <c r="M37" s="2">
        <v>80</v>
      </c>
      <c r="N37" s="7" t="s">
        <v>31</v>
      </c>
      <c r="O37" s="2" t="s">
        <v>42</v>
      </c>
      <c r="Q37" t="s">
        <v>55</v>
      </c>
      <c r="R37" s="38">
        <v>10</v>
      </c>
      <c r="S37">
        <v>0</v>
      </c>
      <c r="T37" s="38">
        <f>127-25-4-80-5</f>
        <v>13</v>
      </c>
      <c r="U37">
        <v>0</v>
      </c>
    </row>
    <row r="38" spans="1:21" x14ac:dyDescent="0.25">
      <c r="A38" s="2"/>
      <c r="B38" s="4" t="s">
        <v>54</v>
      </c>
      <c r="C38" s="2">
        <v>3</v>
      </c>
      <c r="D38" s="2">
        <v>0</v>
      </c>
      <c r="E38" s="2">
        <v>3</v>
      </c>
      <c r="F38" s="7" t="s">
        <v>31</v>
      </c>
      <c r="G38" s="2" t="s">
        <v>42</v>
      </c>
      <c r="I38" s="2"/>
      <c r="J38" s="4" t="s">
        <v>20</v>
      </c>
      <c r="K38" s="2">
        <v>1</v>
      </c>
      <c r="L38" s="2">
        <v>0</v>
      </c>
      <c r="M38" s="2">
        <v>2</v>
      </c>
      <c r="N38" s="7" t="s">
        <v>39</v>
      </c>
      <c r="O38" s="2" t="s">
        <v>42</v>
      </c>
      <c r="Q38" t="s">
        <v>60</v>
      </c>
      <c r="R38" s="37">
        <v>9.1999999999999993</v>
      </c>
      <c r="S38">
        <v>0</v>
      </c>
      <c r="T38" s="38">
        <f>151.5-6-25-6-95-8</f>
        <v>11.5</v>
      </c>
      <c r="U38">
        <v>1</v>
      </c>
    </row>
    <row r="39" spans="1:21" x14ac:dyDescent="0.25">
      <c r="A39" s="2"/>
      <c r="B39" s="2"/>
      <c r="C39" s="2"/>
      <c r="D39" s="2"/>
      <c r="E39" s="2"/>
      <c r="F39" s="2"/>
      <c r="G39" s="2"/>
      <c r="I39" s="2"/>
      <c r="J39" s="4" t="s">
        <v>131</v>
      </c>
      <c r="K39" s="2" t="s">
        <v>56</v>
      </c>
      <c r="L39" s="2" t="s">
        <v>56</v>
      </c>
      <c r="M39" s="2">
        <v>5</v>
      </c>
      <c r="N39" s="7"/>
      <c r="O39" s="2" t="s">
        <v>42</v>
      </c>
      <c r="Q39" t="s">
        <v>63</v>
      </c>
      <c r="R39" s="38">
        <v>4.75</v>
      </c>
      <c r="S39">
        <v>0</v>
      </c>
      <c r="T39" s="38">
        <f>46.355-20-5-6-0.1-2-5</f>
        <v>8.2549999999999972</v>
      </c>
      <c r="U39">
        <v>0</v>
      </c>
    </row>
    <row r="40" spans="1:21" x14ac:dyDescent="0.25">
      <c r="A40" s="10"/>
      <c r="B40" s="10"/>
      <c r="C40" s="10"/>
      <c r="D40" s="10"/>
      <c r="E40" s="10"/>
      <c r="F40" s="12"/>
      <c r="G40" s="10"/>
      <c r="I40" s="10"/>
      <c r="J40" s="10"/>
      <c r="K40" s="10"/>
      <c r="L40" s="10"/>
      <c r="M40" s="10"/>
      <c r="N40" s="12"/>
      <c r="O40" s="10"/>
    </row>
    <row r="41" spans="1:21" x14ac:dyDescent="0.25">
      <c r="A41" s="3" t="s">
        <v>15</v>
      </c>
      <c r="B41" s="3" t="s">
        <v>9</v>
      </c>
      <c r="C41" s="2">
        <f>SUM(C32:C38)</f>
        <v>14</v>
      </c>
      <c r="D41" s="2">
        <v>0</v>
      </c>
      <c r="E41" s="2">
        <f>SUM(E32:E38)</f>
        <v>23</v>
      </c>
      <c r="F41" s="8"/>
      <c r="G41" s="2"/>
      <c r="I41" s="3" t="s">
        <v>15</v>
      </c>
      <c r="J41" s="3" t="s">
        <v>9</v>
      </c>
      <c r="K41" s="2">
        <f>SUM(K29:K39)</f>
        <v>10</v>
      </c>
      <c r="L41" s="2">
        <f>SUM(L29:L39)</f>
        <v>3</v>
      </c>
      <c r="M41" s="2">
        <f>SUM(M29:M39)</f>
        <v>127</v>
      </c>
      <c r="N41" s="8"/>
      <c r="O41" s="2"/>
    </row>
    <row r="42" spans="1:21" x14ac:dyDescent="0.25">
      <c r="A42" s="2"/>
      <c r="B42" s="3" t="s">
        <v>87</v>
      </c>
      <c r="C42" s="2">
        <v>0</v>
      </c>
      <c r="D42" s="2">
        <v>0</v>
      </c>
      <c r="E42" s="2">
        <v>0</v>
      </c>
      <c r="F42" s="8"/>
      <c r="G42" s="2"/>
      <c r="I42" s="2"/>
      <c r="J42" s="3" t="s">
        <v>87</v>
      </c>
      <c r="K42" s="2">
        <v>0</v>
      </c>
      <c r="L42" s="2">
        <v>0</v>
      </c>
      <c r="M42" s="2">
        <v>0</v>
      </c>
      <c r="N42" s="8"/>
      <c r="O42" s="2"/>
    </row>
    <row r="43" spans="1:21" x14ac:dyDescent="0.25">
      <c r="A43" s="10"/>
      <c r="B43" s="1"/>
      <c r="C43" s="10"/>
      <c r="D43" s="10"/>
      <c r="E43" s="10"/>
      <c r="F43" s="12"/>
      <c r="G43" s="10"/>
      <c r="I43" s="10"/>
      <c r="J43" s="1"/>
      <c r="K43" s="10"/>
      <c r="L43" s="10"/>
      <c r="M43" s="10"/>
      <c r="N43" s="12"/>
      <c r="O43" s="10"/>
    </row>
    <row r="44" spans="1:21" x14ac:dyDescent="0.25">
      <c r="A44" s="3" t="s">
        <v>15</v>
      </c>
      <c r="B44" s="3" t="s">
        <v>10</v>
      </c>
      <c r="C44" s="2">
        <f>SUM(C36:C38)</f>
        <v>8</v>
      </c>
      <c r="D44" s="2">
        <v>0</v>
      </c>
      <c r="E44" s="2">
        <f>SUM(E36:E38)</f>
        <v>12</v>
      </c>
      <c r="F44" s="8"/>
      <c r="G44" s="2"/>
      <c r="I44" s="3" t="s">
        <v>15</v>
      </c>
      <c r="J44" s="3" t="s">
        <v>10</v>
      </c>
      <c r="K44" s="2">
        <v>9</v>
      </c>
      <c r="L44" s="2">
        <v>2</v>
      </c>
      <c r="M44" s="2">
        <f>SUM(M38,M33,M32,M34)</f>
        <v>15</v>
      </c>
      <c r="N44" s="8"/>
      <c r="O44" s="2"/>
    </row>
    <row r="45" spans="1:21" x14ac:dyDescent="0.25">
      <c r="A45" s="2"/>
      <c r="B45" s="3" t="s">
        <v>11</v>
      </c>
      <c r="C45" s="2">
        <f>SUM(C32:C35)</f>
        <v>6</v>
      </c>
      <c r="D45" s="2">
        <v>0</v>
      </c>
      <c r="E45" s="2">
        <f>SUM(E32:E35)</f>
        <v>11</v>
      </c>
      <c r="F45" s="8"/>
      <c r="G45" s="2"/>
      <c r="I45" s="2"/>
      <c r="J45" s="3" t="s">
        <v>11</v>
      </c>
      <c r="K45" s="2">
        <v>1</v>
      </c>
      <c r="L45" s="2">
        <v>1</v>
      </c>
      <c r="M45" s="2">
        <v>2</v>
      </c>
      <c r="N45" s="8"/>
      <c r="O45" s="2"/>
    </row>
    <row r="46" spans="1:21" x14ac:dyDescent="0.25">
      <c r="A46" s="2"/>
      <c r="B46" s="3" t="s">
        <v>13</v>
      </c>
      <c r="C46" s="2">
        <v>0</v>
      </c>
      <c r="D46" s="2">
        <v>0</v>
      </c>
      <c r="E46" s="2">
        <v>0</v>
      </c>
      <c r="F46" s="8"/>
      <c r="G46" s="2"/>
      <c r="I46" s="2"/>
      <c r="J46" s="3" t="s">
        <v>13</v>
      </c>
      <c r="K46" s="2">
        <v>0</v>
      </c>
      <c r="L46" s="2">
        <v>0</v>
      </c>
      <c r="M46" s="2">
        <v>0</v>
      </c>
      <c r="N46" s="8"/>
      <c r="O46" s="2"/>
    </row>
    <row r="47" spans="1:21" x14ac:dyDescent="0.25">
      <c r="A47" s="2"/>
      <c r="B47" s="3" t="s">
        <v>12</v>
      </c>
      <c r="C47" s="2">
        <v>0</v>
      </c>
      <c r="D47" s="2">
        <v>0</v>
      </c>
      <c r="E47" s="2">
        <v>0</v>
      </c>
      <c r="F47" s="8"/>
      <c r="G47" s="2"/>
      <c r="I47" s="2"/>
      <c r="J47" s="3" t="s">
        <v>12</v>
      </c>
      <c r="K47" s="2">
        <v>0</v>
      </c>
      <c r="L47" s="2">
        <v>0</v>
      </c>
      <c r="M47" s="2">
        <v>0</v>
      </c>
      <c r="N47" s="8"/>
      <c r="O47" s="2"/>
    </row>
    <row r="48" spans="1:21" x14ac:dyDescent="0.25">
      <c r="A48" s="10"/>
      <c r="B48" s="1"/>
      <c r="C48" s="10"/>
      <c r="D48" s="10"/>
      <c r="E48" s="10"/>
      <c r="F48" s="12"/>
      <c r="G48" s="10"/>
      <c r="I48" s="10"/>
      <c r="J48" s="1"/>
      <c r="K48" s="10"/>
      <c r="L48" s="10"/>
      <c r="M48" s="10"/>
      <c r="N48" s="12"/>
      <c r="O48" s="10"/>
    </row>
    <row r="49" spans="1:15" x14ac:dyDescent="0.25">
      <c r="A49" s="3" t="s">
        <v>16</v>
      </c>
      <c r="B49" s="2" t="s">
        <v>141</v>
      </c>
      <c r="C49" s="2"/>
      <c r="D49" s="2"/>
      <c r="E49" s="2"/>
      <c r="F49" s="8"/>
      <c r="G49" s="2"/>
      <c r="I49" s="3" t="s">
        <v>16</v>
      </c>
      <c r="J49" s="2" t="s">
        <v>134</v>
      </c>
      <c r="K49" s="2"/>
      <c r="L49" s="2"/>
      <c r="M49" s="2"/>
      <c r="N49" s="8"/>
      <c r="O49" s="2"/>
    </row>
    <row r="50" spans="1:15" x14ac:dyDescent="0.25">
      <c r="A50" s="10"/>
      <c r="B50" s="11"/>
      <c r="C50" s="10"/>
      <c r="D50" s="10"/>
      <c r="E50" s="10"/>
      <c r="F50" s="12"/>
      <c r="G50" s="10"/>
      <c r="I50" s="10"/>
      <c r="J50" s="11"/>
      <c r="K50" s="10"/>
      <c r="L50" s="10"/>
      <c r="M50" s="10"/>
      <c r="N50" s="12"/>
      <c r="O50" s="10"/>
    </row>
    <row r="52" spans="1:15" x14ac:dyDescent="0.25">
      <c r="A52" s="1" t="s">
        <v>1</v>
      </c>
      <c r="B52" s="5" t="s">
        <v>2</v>
      </c>
      <c r="C52" s="1" t="s">
        <v>4</v>
      </c>
      <c r="D52" s="1" t="s">
        <v>3</v>
      </c>
      <c r="E52" s="1" t="s">
        <v>14</v>
      </c>
      <c r="F52" s="6" t="s">
        <v>6</v>
      </c>
      <c r="G52" s="1" t="s">
        <v>5</v>
      </c>
      <c r="I52" s="1" t="s">
        <v>1</v>
      </c>
      <c r="J52" s="5" t="s">
        <v>2</v>
      </c>
      <c r="K52" s="1" t="s">
        <v>4</v>
      </c>
      <c r="L52" s="1" t="s">
        <v>3</v>
      </c>
      <c r="M52" s="1" t="s">
        <v>14</v>
      </c>
      <c r="N52" s="6" t="s">
        <v>6</v>
      </c>
      <c r="O52" s="1" t="s">
        <v>5</v>
      </c>
    </row>
    <row r="53" spans="1:15" x14ac:dyDescent="0.25">
      <c r="A53" s="2" t="s">
        <v>60</v>
      </c>
      <c r="B53" s="4" t="s">
        <v>61</v>
      </c>
      <c r="C53" s="2">
        <v>0</v>
      </c>
      <c r="D53" s="2">
        <v>1</v>
      </c>
      <c r="E53" s="2" t="s">
        <v>56</v>
      </c>
      <c r="F53" s="7" t="s">
        <v>39</v>
      </c>
      <c r="G53" s="2" t="s">
        <v>42</v>
      </c>
      <c r="I53" s="2" t="s">
        <v>63</v>
      </c>
      <c r="J53" s="4" t="s">
        <v>61</v>
      </c>
      <c r="K53" s="2">
        <v>0</v>
      </c>
      <c r="L53" s="2">
        <v>1</v>
      </c>
      <c r="M53" s="2" t="s">
        <v>56</v>
      </c>
      <c r="N53" s="7" t="s">
        <v>39</v>
      </c>
      <c r="O53" s="2" t="s">
        <v>42</v>
      </c>
    </row>
    <row r="54" spans="1:15" x14ac:dyDescent="0.25">
      <c r="A54" s="2"/>
      <c r="B54" s="4" t="s">
        <v>51</v>
      </c>
      <c r="C54" s="2" t="s">
        <v>56</v>
      </c>
      <c r="D54" s="2" t="s">
        <v>56</v>
      </c>
      <c r="E54" s="2">
        <v>6</v>
      </c>
      <c r="F54" s="4" t="s">
        <v>31</v>
      </c>
      <c r="G54" s="2" t="s">
        <v>42</v>
      </c>
      <c r="I54" s="2"/>
      <c r="J54" s="4" t="s">
        <v>135</v>
      </c>
      <c r="K54" s="2" t="s">
        <v>56</v>
      </c>
      <c r="L54" s="2" t="s">
        <v>56</v>
      </c>
      <c r="M54" s="2">
        <v>5</v>
      </c>
      <c r="N54" s="4" t="s">
        <v>31</v>
      </c>
      <c r="O54" s="2" t="s">
        <v>42</v>
      </c>
    </row>
    <row r="55" spans="1:15" x14ac:dyDescent="0.25">
      <c r="A55" s="2"/>
      <c r="B55" s="4" t="s">
        <v>17</v>
      </c>
      <c r="C55" s="2">
        <v>0</v>
      </c>
      <c r="D55" s="2">
        <v>2</v>
      </c>
      <c r="E55" s="2" t="s">
        <v>56</v>
      </c>
      <c r="F55" s="7" t="s">
        <v>39</v>
      </c>
      <c r="G55" s="2" t="s">
        <v>42</v>
      </c>
      <c r="I55" s="2"/>
      <c r="J55" s="4" t="s">
        <v>111</v>
      </c>
      <c r="K55" s="2" t="s">
        <v>56</v>
      </c>
      <c r="L55" s="2" t="s">
        <v>56</v>
      </c>
      <c r="M55" s="13">
        <v>20</v>
      </c>
      <c r="N55" s="4" t="s">
        <v>31</v>
      </c>
      <c r="O55" s="2" t="s">
        <v>42</v>
      </c>
    </row>
    <row r="56" spans="1:15" x14ac:dyDescent="0.25">
      <c r="A56" s="2"/>
      <c r="B56" s="4" t="s">
        <v>58</v>
      </c>
      <c r="C56" s="2">
        <v>0</v>
      </c>
      <c r="D56" s="2">
        <v>1</v>
      </c>
      <c r="E56" s="2" t="s">
        <v>56</v>
      </c>
      <c r="F56" s="7" t="s">
        <v>39</v>
      </c>
      <c r="G56" s="2" t="s">
        <v>42</v>
      </c>
      <c r="I56" s="2"/>
      <c r="J56" s="4" t="s">
        <v>136</v>
      </c>
      <c r="K56" s="2">
        <v>2</v>
      </c>
      <c r="L56" s="2">
        <v>0</v>
      </c>
      <c r="M56" s="2">
        <v>5</v>
      </c>
      <c r="N56" s="4" t="s">
        <v>31</v>
      </c>
      <c r="O56" s="13" t="s">
        <v>42</v>
      </c>
    </row>
    <row r="57" spans="1:15" x14ac:dyDescent="0.25">
      <c r="A57" s="2"/>
      <c r="B57" s="4" t="s">
        <v>62</v>
      </c>
      <c r="C57" s="2" t="s">
        <v>56</v>
      </c>
      <c r="D57" s="2" t="s">
        <v>56</v>
      </c>
      <c r="E57" s="2">
        <v>1</v>
      </c>
      <c r="F57" s="7" t="s">
        <v>31</v>
      </c>
      <c r="G57" s="2" t="s">
        <v>42</v>
      </c>
      <c r="I57" s="2"/>
      <c r="J57" s="4" t="s">
        <v>51</v>
      </c>
      <c r="K57" s="2">
        <v>3</v>
      </c>
      <c r="L57" s="2">
        <v>0</v>
      </c>
      <c r="M57" s="2">
        <v>6</v>
      </c>
      <c r="N57" s="4" t="s">
        <v>31</v>
      </c>
      <c r="O57" s="13" t="s">
        <v>42</v>
      </c>
    </row>
    <row r="58" spans="1:15" x14ac:dyDescent="0.25">
      <c r="A58" s="2"/>
      <c r="B58" s="4" t="s">
        <v>128</v>
      </c>
      <c r="C58" s="2" t="s">
        <v>56</v>
      </c>
      <c r="D58" s="2" t="s">
        <v>56</v>
      </c>
      <c r="E58" s="2">
        <v>25</v>
      </c>
      <c r="F58" s="4" t="s">
        <v>31</v>
      </c>
      <c r="G58" s="2" t="s">
        <v>42</v>
      </c>
      <c r="I58" s="2"/>
      <c r="J58" s="4" t="s">
        <v>138</v>
      </c>
      <c r="K58" s="2">
        <v>1</v>
      </c>
      <c r="L58" s="2">
        <v>0</v>
      </c>
      <c r="M58" s="2">
        <v>0.1</v>
      </c>
      <c r="N58" s="4" t="s">
        <v>31</v>
      </c>
      <c r="O58" s="2" t="s">
        <v>42</v>
      </c>
    </row>
    <row r="59" spans="1:15" x14ac:dyDescent="0.25">
      <c r="A59" s="2"/>
      <c r="B59" s="4" t="s">
        <v>129</v>
      </c>
      <c r="C59" s="2">
        <v>6</v>
      </c>
      <c r="D59" s="2">
        <v>0</v>
      </c>
      <c r="E59" s="2">
        <v>6</v>
      </c>
      <c r="F59" s="4" t="s">
        <v>39</v>
      </c>
      <c r="G59" s="2" t="s">
        <v>42</v>
      </c>
      <c r="I59" s="2"/>
      <c r="J59" s="4" t="s">
        <v>64</v>
      </c>
      <c r="K59" s="2">
        <v>1</v>
      </c>
      <c r="L59" s="2">
        <v>0</v>
      </c>
      <c r="M59" s="2">
        <v>0.25</v>
      </c>
      <c r="N59" s="7" t="s">
        <v>39</v>
      </c>
      <c r="O59" s="2" t="s">
        <v>42</v>
      </c>
    </row>
    <row r="60" spans="1:15" x14ac:dyDescent="0.25">
      <c r="A60" s="2"/>
      <c r="B60" s="4" t="s">
        <v>131</v>
      </c>
      <c r="C60" s="2" t="s">
        <v>56</v>
      </c>
      <c r="D60" s="2" t="s">
        <v>56</v>
      </c>
      <c r="E60" s="2">
        <v>10</v>
      </c>
      <c r="F60" s="4" t="s">
        <v>31</v>
      </c>
      <c r="G60" s="13" t="s">
        <v>42</v>
      </c>
      <c r="I60" s="2"/>
      <c r="J60" s="4" t="s">
        <v>65</v>
      </c>
      <c r="K60" s="2">
        <v>1</v>
      </c>
      <c r="L60" s="2">
        <v>0</v>
      </c>
      <c r="M60" s="2">
        <v>1</v>
      </c>
      <c r="N60" s="7" t="s">
        <v>39</v>
      </c>
      <c r="O60" s="2" t="s">
        <v>42</v>
      </c>
    </row>
    <row r="61" spans="1:15" x14ac:dyDescent="0.25">
      <c r="A61" s="2"/>
      <c r="B61" s="4" t="s">
        <v>130</v>
      </c>
      <c r="C61" s="2">
        <v>4</v>
      </c>
      <c r="D61" s="2">
        <v>0</v>
      </c>
      <c r="E61" s="2">
        <v>47.5</v>
      </c>
      <c r="F61" s="7" t="s">
        <v>31</v>
      </c>
      <c r="G61" s="13" t="s">
        <v>42</v>
      </c>
      <c r="I61" s="2"/>
      <c r="J61" s="4" t="s">
        <v>21</v>
      </c>
      <c r="K61" s="2">
        <v>1</v>
      </c>
      <c r="L61" s="2">
        <v>0</v>
      </c>
      <c r="M61" s="2">
        <v>2</v>
      </c>
      <c r="N61" s="7" t="s">
        <v>39</v>
      </c>
      <c r="O61" s="2" t="s">
        <v>42</v>
      </c>
    </row>
    <row r="62" spans="1:15" x14ac:dyDescent="0.25">
      <c r="A62" s="2"/>
      <c r="B62" s="4" t="s">
        <v>21</v>
      </c>
      <c r="C62" s="2">
        <v>1</v>
      </c>
      <c r="D62" s="2">
        <v>0</v>
      </c>
      <c r="E62" s="2">
        <v>0.5</v>
      </c>
      <c r="F62" s="7" t="s">
        <v>39</v>
      </c>
      <c r="G62" s="2" t="s">
        <v>48</v>
      </c>
      <c r="I62" s="2"/>
      <c r="J62" s="4" t="s">
        <v>137</v>
      </c>
      <c r="K62" s="2">
        <v>1</v>
      </c>
      <c r="L62" s="2">
        <v>0</v>
      </c>
      <c r="M62" s="2">
        <v>2</v>
      </c>
      <c r="N62" s="4" t="s">
        <v>31</v>
      </c>
      <c r="O62" s="2" t="s">
        <v>48</v>
      </c>
    </row>
    <row r="63" spans="1:15" x14ac:dyDescent="0.25">
      <c r="A63" s="2"/>
      <c r="B63" s="4" t="s">
        <v>130</v>
      </c>
      <c r="C63" s="2">
        <v>4</v>
      </c>
      <c r="D63" s="2">
        <v>0</v>
      </c>
      <c r="E63" s="13">
        <v>47.5</v>
      </c>
      <c r="F63" s="4" t="s">
        <v>31</v>
      </c>
      <c r="G63" s="2" t="s">
        <v>48</v>
      </c>
      <c r="I63" s="2"/>
      <c r="J63" s="4" t="s">
        <v>22</v>
      </c>
      <c r="K63" s="2">
        <v>5</v>
      </c>
      <c r="L63" s="2">
        <v>0</v>
      </c>
      <c r="M63" s="2">
        <v>5</v>
      </c>
      <c r="N63" s="4" t="s">
        <v>31</v>
      </c>
      <c r="O63" s="2" t="s">
        <v>48</v>
      </c>
    </row>
    <row r="64" spans="1:15" x14ac:dyDescent="0.25">
      <c r="A64" s="2"/>
      <c r="B64" s="4" t="s">
        <v>22</v>
      </c>
      <c r="C64" s="2">
        <v>8</v>
      </c>
      <c r="D64" s="2">
        <v>0</v>
      </c>
      <c r="E64" s="2">
        <v>8</v>
      </c>
      <c r="F64" s="4" t="s">
        <v>39</v>
      </c>
      <c r="G64" s="2" t="s">
        <v>48</v>
      </c>
      <c r="I64" s="10"/>
      <c r="J64" s="10"/>
      <c r="K64" s="10"/>
      <c r="L64" s="10"/>
      <c r="M64" s="10"/>
      <c r="N64" s="12"/>
      <c r="O64" s="10"/>
    </row>
    <row r="65" spans="1:15" x14ac:dyDescent="0.25">
      <c r="A65" s="10"/>
      <c r="B65" s="10"/>
      <c r="C65" s="10"/>
      <c r="D65" s="10"/>
      <c r="E65" s="10"/>
      <c r="F65" s="12"/>
      <c r="G65" s="10"/>
      <c r="I65" s="3" t="s">
        <v>15</v>
      </c>
      <c r="J65" s="3" t="s">
        <v>9</v>
      </c>
      <c r="K65" s="2">
        <f>SUM(K53:K63)</f>
        <v>15</v>
      </c>
      <c r="L65" s="2">
        <f>SUM(L53:L63)</f>
        <v>1</v>
      </c>
      <c r="M65" s="2">
        <f>SUM(M53:M63)</f>
        <v>46.35</v>
      </c>
      <c r="N65" s="8"/>
      <c r="O65" s="2"/>
    </row>
    <row r="66" spans="1:15" x14ac:dyDescent="0.25">
      <c r="A66" s="3" t="s">
        <v>15</v>
      </c>
      <c r="B66" s="3" t="s">
        <v>9</v>
      </c>
      <c r="C66" s="2">
        <f>SUM(C53:C64)</f>
        <v>23</v>
      </c>
      <c r="D66" s="2">
        <f>SUM(D53:D64)</f>
        <v>4</v>
      </c>
      <c r="E66" s="2">
        <f>SUM(E53:E64)</f>
        <v>151.5</v>
      </c>
      <c r="F66" s="8"/>
      <c r="G66" s="2"/>
      <c r="I66" s="2"/>
      <c r="J66" s="3" t="s">
        <v>47</v>
      </c>
      <c r="K66" s="2">
        <v>0</v>
      </c>
      <c r="L66" s="2">
        <v>0</v>
      </c>
      <c r="M66" s="2">
        <v>0</v>
      </c>
      <c r="N66" s="8"/>
      <c r="O66" s="2"/>
    </row>
    <row r="67" spans="1:15" x14ac:dyDescent="0.25">
      <c r="A67" s="2"/>
      <c r="B67" s="3" t="s">
        <v>47</v>
      </c>
      <c r="C67" s="2" t="s">
        <v>31</v>
      </c>
      <c r="D67" s="2" t="s">
        <v>31</v>
      </c>
      <c r="E67" s="2">
        <f>SUM(E57)</f>
        <v>1</v>
      </c>
      <c r="F67" s="8"/>
      <c r="G67" s="2"/>
      <c r="I67" s="10"/>
      <c r="J67" s="1"/>
      <c r="K67" s="10"/>
      <c r="L67" s="10"/>
      <c r="M67" s="10"/>
      <c r="N67" s="12"/>
      <c r="O67" s="10"/>
    </row>
    <row r="68" spans="1:15" x14ac:dyDescent="0.25">
      <c r="A68" s="10"/>
      <c r="B68" s="1"/>
      <c r="C68" s="10"/>
      <c r="D68" s="10"/>
      <c r="E68" s="10"/>
      <c r="F68" s="12"/>
      <c r="G68" s="10"/>
      <c r="I68" s="3" t="s">
        <v>15</v>
      </c>
      <c r="J68" s="3" t="s">
        <v>10</v>
      </c>
      <c r="K68" s="13">
        <f>SUM(K53:K61)</f>
        <v>9</v>
      </c>
      <c r="L68" s="13">
        <v>1</v>
      </c>
      <c r="M68" s="13">
        <f>SUM(M53:M61)</f>
        <v>39.35</v>
      </c>
      <c r="N68" s="8"/>
      <c r="O68" s="2"/>
    </row>
    <row r="69" spans="1:15" x14ac:dyDescent="0.25">
      <c r="A69" s="3" t="s">
        <v>15</v>
      </c>
      <c r="B69" s="3" t="s">
        <v>10</v>
      </c>
      <c r="C69" s="2">
        <f>SUM(C53:C61)</f>
        <v>10</v>
      </c>
      <c r="D69" s="2">
        <f>SUM(D53,D55,D56)</f>
        <v>4</v>
      </c>
      <c r="E69" s="2">
        <f>SUM(E53:E61)</f>
        <v>95.5</v>
      </c>
      <c r="F69" s="8"/>
      <c r="G69" s="2"/>
      <c r="I69" s="2"/>
      <c r="J69" s="3" t="s">
        <v>11</v>
      </c>
      <c r="K69" s="13">
        <f>SUM(K62:K63)</f>
        <v>6</v>
      </c>
      <c r="L69" s="13">
        <v>0</v>
      </c>
      <c r="M69" s="13">
        <f>SUM(M62:M63)</f>
        <v>7</v>
      </c>
      <c r="N69" s="8"/>
      <c r="O69" s="2"/>
    </row>
    <row r="70" spans="1:15" x14ac:dyDescent="0.25">
      <c r="A70" s="2"/>
      <c r="B70" s="3" t="s">
        <v>11</v>
      </c>
      <c r="C70" s="2">
        <f>SUM(C62:C64)</f>
        <v>13</v>
      </c>
      <c r="D70" s="2">
        <v>0</v>
      </c>
      <c r="E70" s="2">
        <f>SUM(E62:E64)</f>
        <v>56</v>
      </c>
      <c r="F70" s="8"/>
      <c r="G70" s="2"/>
      <c r="I70" s="2"/>
      <c r="J70" s="3" t="s">
        <v>13</v>
      </c>
      <c r="K70" s="2">
        <v>0</v>
      </c>
      <c r="L70" s="2">
        <v>0</v>
      </c>
      <c r="M70" s="2">
        <v>0</v>
      </c>
      <c r="N70" s="8"/>
      <c r="O70" s="2"/>
    </row>
    <row r="71" spans="1:15" x14ac:dyDescent="0.25">
      <c r="A71" s="2"/>
      <c r="B71" s="3" t="s">
        <v>13</v>
      </c>
      <c r="C71" s="2">
        <v>0</v>
      </c>
      <c r="D71" s="2">
        <v>0</v>
      </c>
      <c r="E71" s="2">
        <v>0</v>
      </c>
      <c r="F71" s="8"/>
      <c r="G71" s="2"/>
      <c r="I71" s="2"/>
      <c r="J71" s="3" t="s">
        <v>12</v>
      </c>
      <c r="K71" s="2">
        <v>0</v>
      </c>
      <c r="L71" s="2">
        <v>0</v>
      </c>
      <c r="M71" s="2">
        <v>0</v>
      </c>
      <c r="N71" s="8"/>
      <c r="O71" s="2"/>
    </row>
    <row r="72" spans="1:15" x14ac:dyDescent="0.25">
      <c r="A72" s="2"/>
      <c r="B72" s="3" t="s">
        <v>12</v>
      </c>
      <c r="C72" s="2">
        <v>0</v>
      </c>
      <c r="D72" s="2">
        <v>0</v>
      </c>
      <c r="E72" s="2">
        <v>0</v>
      </c>
      <c r="F72" s="8"/>
      <c r="G72" s="2"/>
      <c r="I72" s="10"/>
      <c r="J72" s="1"/>
      <c r="K72" s="10"/>
      <c r="L72" s="10"/>
      <c r="M72" s="10"/>
      <c r="N72" s="12"/>
      <c r="O72" s="10"/>
    </row>
    <row r="73" spans="1:15" x14ac:dyDescent="0.25">
      <c r="A73" s="10"/>
      <c r="B73" s="1"/>
      <c r="C73" s="10"/>
      <c r="D73" s="10"/>
      <c r="E73" s="10"/>
      <c r="F73" s="12"/>
      <c r="G73" s="10"/>
      <c r="I73" s="3" t="s">
        <v>16</v>
      </c>
      <c r="J73" s="2"/>
      <c r="K73" s="2"/>
      <c r="L73" s="2"/>
      <c r="M73" s="2"/>
      <c r="N73" s="8"/>
      <c r="O73" s="2"/>
    </row>
    <row r="74" spans="1:15" x14ac:dyDescent="0.25">
      <c r="A74" s="3" t="s">
        <v>16</v>
      </c>
      <c r="B74" s="2"/>
      <c r="C74" s="2"/>
      <c r="D74" s="2"/>
      <c r="E74" s="2"/>
      <c r="F74" s="8"/>
      <c r="G74" s="2"/>
    </row>
  </sheetData>
  <mergeCells count="8">
    <mergeCell ref="R21:S21"/>
    <mergeCell ref="R22:S22"/>
    <mergeCell ref="T23:U23"/>
    <mergeCell ref="T24:U24"/>
    <mergeCell ref="T25:U25"/>
    <mergeCell ref="R23:S23"/>
    <mergeCell ref="R24:S24"/>
    <mergeCell ref="R25:S25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opLeftCell="AG13" workbookViewId="0">
      <selection activeCell="AK18" activeCellId="1" sqref="AK10:AK16 AK18"/>
    </sheetView>
    <sheetView workbookViewId="1"/>
  </sheetViews>
  <sheetFormatPr defaultColWidth="8.85546875" defaultRowHeight="15" x14ac:dyDescent="0.25"/>
  <sheetData>
    <row r="1" spans="1:47" ht="48" thickBot="1" x14ac:dyDescent="0.3">
      <c r="A1" s="17" t="s">
        <v>1</v>
      </c>
      <c r="B1" s="18" t="s">
        <v>2</v>
      </c>
      <c r="C1" s="18" t="s">
        <v>73</v>
      </c>
      <c r="D1" s="18" t="s">
        <v>74</v>
      </c>
      <c r="E1" s="18" t="s">
        <v>75</v>
      </c>
      <c r="F1" s="18" t="s">
        <v>76</v>
      </c>
      <c r="G1" s="18" t="s">
        <v>77</v>
      </c>
      <c r="I1" s="17" t="s">
        <v>1</v>
      </c>
      <c r="J1" s="18" t="s">
        <v>2</v>
      </c>
      <c r="K1" s="18" t="s">
        <v>73</v>
      </c>
      <c r="L1" s="18" t="s">
        <v>74</v>
      </c>
      <c r="M1" s="18" t="s">
        <v>75</v>
      </c>
      <c r="N1" s="18" t="s">
        <v>76</v>
      </c>
      <c r="O1" s="18" t="s">
        <v>77</v>
      </c>
      <c r="Q1" s="17" t="s">
        <v>1</v>
      </c>
      <c r="R1" s="18" t="s">
        <v>2</v>
      </c>
      <c r="S1" s="18" t="s">
        <v>73</v>
      </c>
      <c r="T1" s="18" t="s">
        <v>74</v>
      </c>
      <c r="U1" s="18" t="s">
        <v>75</v>
      </c>
      <c r="V1" s="18" t="s">
        <v>76</v>
      </c>
      <c r="W1" s="18" t="s">
        <v>77</v>
      </c>
      <c r="Y1" s="17" t="s">
        <v>1</v>
      </c>
      <c r="Z1" s="18" t="s">
        <v>2</v>
      </c>
      <c r="AA1" s="18" t="s">
        <v>73</v>
      </c>
      <c r="AB1" s="18" t="s">
        <v>74</v>
      </c>
      <c r="AC1" s="18" t="s">
        <v>75</v>
      </c>
      <c r="AD1" s="18" t="s">
        <v>76</v>
      </c>
      <c r="AE1" s="18" t="s">
        <v>77</v>
      </c>
      <c r="AG1" s="17" t="s">
        <v>1</v>
      </c>
      <c r="AH1" s="18" t="s">
        <v>2</v>
      </c>
      <c r="AI1" s="18" t="s">
        <v>73</v>
      </c>
      <c r="AJ1" s="18" t="s">
        <v>74</v>
      </c>
      <c r="AK1" s="18" t="s">
        <v>75</v>
      </c>
      <c r="AL1" s="18" t="s">
        <v>76</v>
      </c>
      <c r="AM1" s="18" t="s">
        <v>77</v>
      </c>
      <c r="AO1" s="17" t="s">
        <v>1</v>
      </c>
      <c r="AP1" s="18" t="s">
        <v>2</v>
      </c>
      <c r="AQ1" s="18" t="s">
        <v>73</v>
      </c>
      <c r="AR1" s="18" t="s">
        <v>74</v>
      </c>
      <c r="AS1" s="18" t="s">
        <v>75</v>
      </c>
      <c r="AT1" s="18" t="s">
        <v>76</v>
      </c>
      <c r="AU1" s="18" t="s">
        <v>77</v>
      </c>
    </row>
    <row r="2" spans="1:47" ht="63.75" thickBot="1" x14ac:dyDescent="0.3">
      <c r="A2" s="19" t="s">
        <v>7</v>
      </c>
      <c r="B2" s="20" t="s">
        <v>17</v>
      </c>
      <c r="C2" s="21">
        <v>1</v>
      </c>
      <c r="D2" s="21">
        <v>0</v>
      </c>
      <c r="E2" s="21">
        <v>0.5</v>
      </c>
      <c r="F2" s="21" t="s">
        <v>18</v>
      </c>
      <c r="G2" s="21" t="s">
        <v>19</v>
      </c>
      <c r="I2" s="19" t="s">
        <v>34</v>
      </c>
      <c r="J2" s="22" t="s">
        <v>91</v>
      </c>
      <c r="K2" s="21">
        <v>4</v>
      </c>
      <c r="L2" s="21">
        <v>0</v>
      </c>
      <c r="M2" s="21">
        <v>3</v>
      </c>
      <c r="N2" s="21" t="s">
        <v>18</v>
      </c>
      <c r="O2" s="21" t="s">
        <v>19</v>
      </c>
      <c r="Q2" s="19" t="s">
        <v>98</v>
      </c>
      <c r="R2" s="22" t="s">
        <v>99</v>
      </c>
      <c r="S2" s="21">
        <v>1</v>
      </c>
      <c r="T2" s="21">
        <v>0</v>
      </c>
      <c r="U2" s="21">
        <v>0.2</v>
      </c>
      <c r="V2" s="21" t="s">
        <v>18</v>
      </c>
      <c r="W2" s="21" t="s">
        <v>32</v>
      </c>
      <c r="Y2" s="19" t="s">
        <v>55</v>
      </c>
      <c r="Z2" s="22" t="s">
        <v>58</v>
      </c>
      <c r="AA2" s="21">
        <v>5</v>
      </c>
      <c r="AB2" s="21">
        <v>0</v>
      </c>
      <c r="AC2" s="21">
        <v>1</v>
      </c>
      <c r="AD2" s="21" t="s">
        <v>18</v>
      </c>
      <c r="AE2" s="21" t="s">
        <v>32</v>
      </c>
      <c r="AG2" s="19" t="s">
        <v>60</v>
      </c>
      <c r="AH2" s="22" t="s">
        <v>17</v>
      </c>
      <c r="AI2" s="21">
        <v>2</v>
      </c>
      <c r="AJ2" s="21">
        <v>0</v>
      </c>
      <c r="AK2" s="21">
        <v>1</v>
      </c>
      <c r="AL2" s="21" t="s">
        <v>18</v>
      </c>
      <c r="AM2" s="21" t="s">
        <v>19</v>
      </c>
      <c r="AO2" s="19" t="s">
        <v>63</v>
      </c>
      <c r="AP2" s="22" t="s">
        <v>65</v>
      </c>
      <c r="AQ2" s="21">
        <v>1</v>
      </c>
      <c r="AR2" s="21">
        <v>0</v>
      </c>
      <c r="AS2" s="21">
        <v>0.75</v>
      </c>
      <c r="AT2" s="21" t="s">
        <v>18</v>
      </c>
      <c r="AU2" s="21" t="s">
        <v>19</v>
      </c>
    </row>
    <row r="3" spans="1:47" ht="48" thickBot="1" x14ac:dyDescent="0.3">
      <c r="A3" s="19"/>
      <c r="B3" s="20" t="s">
        <v>26</v>
      </c>
      <c r="C3" s="21">
        <v>1</v>
      </c>
      <c r="D3" s="21">
        <v>0</v>
      </c>
      <c r="E3" s="21">
        <v>0.5</v>
      </c>
      <c r="F3" s="21" t="s">
        <v>18</v>
      </c>
      <c r="G3" s="21" t="s">
        <v>19</v>
      </c>
      <c r="I3" s="19"/>
      <c r="J3" s="22" t="s">
        <v>92</v>
      </c>
      <c r="K3" s="21">
        <v>6</v>
      </c>
      <c r="L3" s="21">
        <v>0</v>
      </c>
      <c r="M3" s="21">
        <v>6</v>
      </c>
      <c r="N3" s="21" t="s">
        <v>18</v>
      </c>
      <c r="O3" s="21" t="s">
        <v>19</v>
      </c>
      <c r="Q3" s="19"/>
      <c r="R3" s="22" t="s">
        <v>46</v>
      </c>
      <c r="S3" s="21">
        <v>1</v>
      </c>
      <c r="T3" s="21">
        <v>0</v>
      </c>
      <c r="U3" s="21">
        <v>1.5</v>
      </c>
      <c r="V3" s="21" t="s">
        <v>18</v>
      </c>
      <c r="W3" s="21" t="s">
        <v>32</v>
      </c>
      <c r="Y3" s="19"/>
      <c r="Z3" s="22" t="s">
        <v>59</v>
      </c>
      <c r="AA3" s="21">
        <v>1</v>
      </c>
      <c r="AB3" s="21">
        <v>0</v>
      </c>
      <c r="AC3" s="21">
        <v>0.5</v>
      </c>
      <c r="AD3" s="21" t="s">
        <v>18</v>
      </c>
      <c r="AE3" s="21" t="s">
        <v>32</v>
      </c>
      <c r="AG3" s="19"/>
      <c r="AH3" s="22" t="s">
        <v>58</v>
      </c>
      <c r="AI3" s="21">
        <v>2</v>
      </c>
      <c r="AJ3" s="21">
        <v>0</v>
      </c>
      <c r="AK3" s="21">
        <v>0.5</v>
      </c>
      <c r="AL3" s="21" t="s">
        <v>18</v>
      </c>
      <c r="AM3" s="21" t="s">
        <v>32</v>
      </c>
      <c r="AO3" s="19"/>
      <c r="AP3" s="22" t="s">
        <v>58</v>
      </c>
      <c r="AQ3" s="21">
        <v>5</v>
      </c>
      <c r="AR3" s="21">
        <v>0</v>
      </c>
      <c r="AS3" s="21">
        <v>0.5</v>
      </c>
      <c r="AT3" s="21" t="s">
        <v>18</v>
      </c>
      <c r="AU3" s="21" t="s">
        <v>32</v>
      </c>
    </row>
    <row r="4" spans="1:47" ht="63.75" thickBot="1" x14ac:dyDescent="0.3">
      <c r="A4" s="19"/>
      <c r="B4" s="20" t="s">
        <v>28</v>
      </c>
      <c r="C4" s="21">
        <v>2</v>
      </c>
      <c r="D4" s="21">
        <v>0</v>
      </c>
      <c r="E4" s="21">
        <v>0.5</v>
      </c>
      <c r="F4" s="21" t="s">
        <v>18</v>
      </c>
      <c r="G4" s="21" t="s">
        <v>19</v>
      </c>
      <c r="I4" s="19"/>
      <c r="J4" s="22" t="s">
        <v>93</v>
      </c>
      <c r="K4" s="21">
        <v>1</v>
      </c>
      <c r="L4" s="21">
        <v>0</v>
      </c>
      <c r="M4" s="21">
        <v>2</v>
      </c>
      <c r="N4" s="21" t="s">
        <v>18</v>
      </c>
      <c r="O4" s="21" t="s">
        <v>19</v>
      </c>
      <c r="Q4" s="19"/>
      <c r="R4" s="22" t="s">
        <v>59</v>
      </c>
      <c r="S4" s="21">
        <v>1</v>
      </c>
      <c r="T4" s="21">
        <v>0</v>
      </c>
      <c r="U4" s="21">
        <v>0.5</v>
      </c>
      <c r="V4" s="21" t="s">
        <v>18</v>
      </c>
      <c r="W4" s="21" t="s">
        <v>32</v>
      </c>
      <c r="Y4" s="19"/>
      <c r="Z4" s="22" t="s">
        <v>53</v>
      </c>
      <c r="AA4" s="21">
        <v>3</v>
      </c>
      <c r="AB4" s="21">
        <v>0</v>
      </c>
      <c r="AC4" s="21">
        <v>3</v>
      </c>
      <c r="AD4" s="21" t="s">
        <v>18</v>
      </c>
      <c r="AE4" s="21" t="s">
        <v>32</v>
      </c>
      <c r="AG4" s="19"/>
      <c r="AH4" s="22" t="s">
        <v>46</v>
      </c>
      <c r="AI4" s="21">
        <v>1</v>
      </c>
      <c r="AJ4" s="21">
        <v>0</v>
      </c>
      <c r="AK4" s="21">
        <v>0.5</v>
      </c>
      <c r="AL4" s="21" t="s">
        <v>18</v>
      </c>
      <c r="AM4" s="21" t="s">
        <v>32</v>
      </c>
      <c r="AO4" s="19"/>
      <c r="AP4" s="22" t="s">
        <v>21</v>
      </c>
      <c r="AQ4" s="21">
        <v>1</v>
      </c>
      <c r="AR4" s="21">
        <v>0</v>
      </c>
      <c r="AS4" s="21">
        <v>1</v>
      </c>
      <c r="AT4" s="21" t="s">
        <v>18</v>
      </c>
      <c r="AU4" s="21" t="s">
        <v>19</v>
      </c>
    </row>
    <row r="5" spans="1:47" ht="63.75" thickBot="1" x14ac:dyDescent="0.3">
      <c r="A5" s="19"/>
      <c r="B5" s="20" t="s">
        <v>46</v>
      </c>
      <c r="C5" s="21">
        <v>1</v>
      </c>
      <c r="D5" s="21">
        <v>0</v>
      </c>
      <c r="E5" s="21">
        <v>0.1</v>
      </c>
      <c r="F5" s="21" t="s">
        <v>18</v>
      </c>
      <c r="G5" s="21" t="s">
        <v>32</v>
      </c>
      <c r="I5" s="19"/>
      <c r="J5" s="22" t="s">
        <v>94</v>
      </c>
      <c r="K5" s="21">
        <v>2</v>
      </c>
      <c r="L5" s="21">
        <v>0</v>
      </c>
      <c r="M5" s="21">
        <v>2</v>
      </c>
      <c r="N5" s="21" t="s">
        <v>18</v>
      </c>
      <c r="O5" s="21" t="s">
        <v>19</v>
      </c>
      <c r="Q5" s="19"/>
      <c r="R5" s="22" t="s">
        <v>53</v>
      </c>
      <c r="S5" s="21">
        <v>4</v>
      </c>
      <c r="T5" s="21">
        <v>0</v>
      </c>
      <c r="U5" s="21">
        <v>0.5</v>
      </c>
      <c r="V5" s="21" t="s">
        <v>18</v>
      </c>
      <c r="W5" s="21" t="s">
        <v>32</v>
      </c>
      <c r="Y5" s="19"/>
      <c r="Z5" s="22" t="s">
        <v>51</v>
      </c>
      <c r="AA5" s="21">
        <v>1</v>
      </c>
      <c r="AB5" s="21">
        <v>0</v>
      </c>
      <c r="AC5" s="21">
        <v>1</v>
      </c>
      <c r="AD5" s="21" t="s">
        <v>18</v>
      </c>
      <c r="AE5" s="21" t="s">
        <v>32</v>
      </c>
      <c r="AG5" s="19"/>
      <c r="AH5" s="22" t="s">
        <v>21</v>
      </c>
      <c r="AI5" s="21">
        <v>3</v>
      </c>
      <c r="AJ5" s="21">
        <v>0</v>
      </c>
      <c r="AK5" s="21">
        <v>4</v>
      </c>
      <c r="AL5" s="21" t="s">
        <v>18</v>
      </c>
      <c r="AM5" s="21" t="s">
        <v>19</v>
      </c>
      <c r="AO5" s="19"/>
      <c r="AP5" s="22" t="s">
        <v>81</v>
      </c>
      <c r="AQ5" s="21">
        <v>1</v>
      </c>
      <c r="AR5" s="21">
        <v>0</v>
      </c>
      <c r="AS5" s="21">
        <v>1</v>
      </c>
      <c r="AT5" s="21" t="s">
        <v>18</v>
      </c>
      <c r="AU5" s="21" t="s">
        <v>32</v>
      </c>
    </row>
    <row r="6" spans="1:47" ht="63.75" thickBot="1" x14ac:dyDescent="0.3">
      <c r="A6" s="19"/>
      <c r="B6" s="20" t="s">
        <v>22</v>
      </c>
      <c r="C6" s="21">
        <v>1</v>
      </c>
      <c r="D6" s="21">
        <v>0</v>
      </c>
      <c r="E6" s="21">
        <v>0.5</v>
      </c>
      <c r="F6" s="21" t="s">
        <v>18</v>
      </c>
      <c r="G6" s="21" t="s">
        <v>19</v>
      </c>
      <c r="I6" s="19"/>
      <c r="J6" s="22" t="s">
        <v>95</v>
      </c>
      <c r="K6" s="21">
        <v>1</v>
      </c>
      <c r="L6" s="21">
        <v>0</v>
      </c>
      <c r="M6" s="21">
        <v>3</v>
      </c>
      <c r="N6" s="21" t="s">
        <v>18</v>
      </c>
      <c r="O6" s="21" t="s">
        <v>19</v>
      </c>
      <c r="Q6" s="19"/>
      <c r="R6" s="22" t="s">
        <v>51</v>
      </c>
      <c r="S6" s="21">
        <v>3</v>
      </c>
      <c r="T6" s="21">
        <v>0</v>
      </c>
      <c r="U6" s="21">
        <v>2</v>
      </c>
      <c r="V6" s="21" t="s">
        <v>18</v>
      </c>
      <c r="W6" s="21" t="s">
        <v>32</v>
      </c>
      <c r="Y6" s="19"/>
      <c r="Z6" s="22" t="s">
        <v>50</v>
      </c>
      <c r="AA6" s="21">
        <v>1</v>
      </c>
      <c r="AB6" s="21">
        <v>0</v>
      </c>
      <c r="AC6" s="21">
        <v>3</v>
      </c>
      <c r="AD6" s="21" t="s">
        <v>18</v>
      </c>
      <c r="AE6" s="21" t="s">
        <v>32</v>
      </c>
      <c r="AG6" s="19"/>
      <c r="AH6" s="22" t="s">
        <v>111</v>
      </c>
      <c r="AI6" s="21">
        <v>2</v>
      </c>
      <c r="AJ6" s="21">
        <v>0</v>
      </c>
      <c r="AK6" s="21">
        <v>1</v>
      </c>
      <c r="AL6" s="21" t="s">
        <v>18</v>
      </c>
      <c r="AM6" s="21" t="s">
        <v>32</v>
      </c>
      <c r="AO6" s="19"/>
      <c r="AP6" s="22" t="s">
        <v>64</v>
      </c>
      <c r="AQ6" s="21">
        <v>2</v>
      </c>
      <c r="AR6" s="21">
        <v>0</v>
      </c>
      <c r="AS6" s="21">
        <v>0.5</v>
      </c>
      <c r="AT6" s="21" t="s">
        <v>18</v>
      </c>
      <c r="AU6" s="21" t="s">
        <v>32</v>
      </c>
    </row>
    <row r="7" spans="1:47" ht="63.75" thickBot="1" x14ac:dyDescent="0.3">
      <c r="A7" s="19"/>
      <c r="B7" s="20" t="s">
        <v>78</v>
      </c>
      <c r="C7" s="21">
        <v>2</v>
      </c>
      <c r="D7" s="21">
        <v>0</v>
      </c>
      <c r="E7" s="21">
        <v>0.5</v>
      </c>
      <c r="F7" s="21" t="s">
        <v>18</v>
      </c>
      <c r="G7" s="21" t="s">
        <v>32</v>
      </c>
      <c r="I7" s="23"/>
      <c r="J7" s="28" t="s">
        <v>8</v>
      </c>
      <c r="K7" s="25"/>
      <c r="L7" s="25"/>
      <c r="M7" s="25"/>
      <c r="N7" s="25"/>
      <c r="O7" s="25"/>
      <c r="Q7" s="19"/>
      <c r="R7" s="22" t="s">
        <v>100</v>
      </c>
      <c r="S7" s="21">
        <v>1</v>
      </c>
      <c r="T7" s="21">
        <v>0</v>
      </c>
      <c r="U7" s="21">
        <v>1</v>
      </c>
      <c r="V7" s="21" t="s">
        <v>18</v>
      </c>
      <c r="W7" s="21" t="s">
        <v>19</v>
      </c>
      <c r="Y7" s="19"/>
      <c r="Z7" s="22" t="s">
        <v>106</v>
      </c>
      <c r="AA7" s="21">
        <v>1</v>
      </c>
      <c r="AB7" s="21">
        <v>0</v>
      </c>
      <c r="AC7" s="21">
        <v>1.5</v>
      </c>
      <c r="AD7" s="21" t="s">
        <v>18</v>
      </c>
      <c r="AE7" s="21" t="s">
        <v>32</v>
      </c>
      <c r="AG7" s="19"/>
      <c r="AH7" s="22" t="s">
        <v>61</v>
      </c>
      <c r="AI7" s="21">
        <v>2</v>
      </c>
      <c r="AJ7" s="21">
        <v>0</v>
      </c>
      <c r="AK7" s="21">
        <v>3</v>
      </c>
      <c r="AL7" s="21" t="s">
        <v>18</v>
      </c>
      <c r="AM7" s="21" t="s">
        <v>19</v>
      </c>
      <c r="AO7" s="19"/>
      <c r="AP7" s="22" t="s">
        <v>61</v>
      </c>
      <c r="AQ7" s="21">
        <v>1</v>
      </c>
      <c r="AR7" s="21">
        <v>0</v>
      </c>
      <c r="AS7" s="21">
        <v>1</v>
      </c>
      <c r="AT7" s="21" t="s">
        <v>18</v>
      </c>
      <c r="AU7" s="21" t="s">
        <v>19</v>
      </c>
    </row>
    <row r="8" spans="1:47" ht="63.75" thickBot="1" x14ac:dyDescent="0.3">
      <c r="A8" s="19"/>
      <c r="B8" s="22" t="s">
        <v>79</v>
      </c>
      <c r="C8" s="21">
        <v>1</v>
      </c>
      <c r="D8" s="21">
        <v>0</v>
      </c>
      <c r="E8" s="21">
        <v>1.5</v>
      </c>
      <c r="F8" s="21" t="s">
        <v>18</v>
      </c>
      <c r="G8" s="21" t="s">
        <v>33</v>
      </c>
      <c r="I8" s="19"/>
      <c r="J8" s="22" t="s">
        <v>36</v>
      </c>
      <c r="K8" s="21"/>
      <c r="L8" s="21"/>
      <c r="M8" s="21">
        <v>25</v>
      </c>
      <c r="N8" s="21"/>
      <c r="O8" s="21" t="s">
        <v>19</v>
      </c>
      <c r="Q8" s="19"/>
      <c r="R8" s="22" t="s">
        <v>101</v>
      </c>
      <c r="S8" s="21">
        <v>1</v>
      </c>
      <c r="T8" s="21">
        <v>0</v>
      </c>
      <c r="U8" s="21">
        <v>1.5</v>
      </c>
      <c r="V8" s="21" t="s">
        <v>18</v>
      </c>
      <c r="W8" s="21" t="s">
        <v>19</v>
      </c>
      <c r="Y8" s="19"/>
      <c r="Z8" s="22" t="s">
        <v>52</v>
      </c>
      <c r="AA8" s="21">
        <v>3</v>
      </c>
      <c r="AB8" s="21">
        <v>0</v>
      </c>
      <c r="AC8" s="21">
        <v>6</v>
      </c>
      <c r="AD8" s="21" t="s">
        <v>18</v>
      </c>
      <c r="AE8" s="21" t="s">
        <v>19</v>
      </c>
      <c r="AG8" s="23"/>
      <c r="AH8" s="28" t="s">
        <v>8</v>
      </c>
      <c r="AI8" s="25"/>
      <c r="AJ8" s="25"/>
      <c r="AK8" s="25"/>
      <c r="AL8" s="25"/>
      <c r="AM8" s="25"/>
      <c r="AO8" s="23"/>
      <c r="AP8" s="28" t="s">
        <v>8</v>
      </c>
      <c r="AQ8" s="25"/>
      <c r="AR8" s="25"/>
      <c r="AS8" s="25"/>
      <c r="AT8" s="25"/>
      <c r="AU8" s="25"/>
    </row>
    <row r="9" spans="1:47" ht="63.75" thickBot="1" x14ac:dyDescent="0.3">
      <c r="A9" s="19"/>
      <c r="B9" s="22" t="s">
        <v>80</v>
      </c>
      <c r="C9" s="21">
        <v>2</v>
      </c>
      <c r="D9" s="21">
        <v>0</v>
      </c>
      <c r="E9" s="21">
        <v>2.5</v>
      </c>
      <c r="F9" s="21" t="s">
        <v>18</v>
      </c>
      <c r="G9" s="21" t="s">
        <v>32</v>
      </c>
      <c r="I9" s="19"/>
      <c r="J9" s="22" t="s">
        <v>96</v>
      </c>
      <c r="K9" s="21"/>
      <c r="L9" s="21"/>
      <c r="M9" s="21">
        <v>1</v>
      </c>
      <c r="N9" s="21"/>
      <c r="O9" s="21" t="s">
        <v>32</v>
      </c>
      <c r="Q9" s="19"/>
      <c r="R9" s="22" t="s">
        <v>102</v>
      </c>
      <c r="S9" s="21">
        <v>2</v>
      </c>
      <c r="T9" s="21">
        <v>0</v>
      </c>
      <c r="U9" s="21">
        <v>2</v>
      </c>
      <c r="V9" s="21" t="s">
        <v>18</v>
      </c>
      <c r="W9" s="21" t="s">
        <v>19</v>
      </c>
      <c r="Y9" s="23"/>
      <c r="Z9" s="28" t="s">
        <v>8</v>
      </c>
      <c r="AA9" s="25"/>
      <c r="AB9" s="25"/>
      <c r="AC9" s="25"/>
      <c r="AD9" s="25"/>
      <c r="AE9" s="25"/>
      <c r="AG9" s="19"/>
      <c r="AH9" s="22" t="s">
        <v>103</v>
      </c>
      <c r="AI9" s="21"/>
      <c r="AJ9" s="21"/>
      <c r="AK9" s="21">
        <v>85</v>
      </c>
      <c r="AL9" s="21"/>
      <c r="AM9" s="21" t="s">
        <v>84</v>
      </c>
      <c r="AO9" s="19"/>
      <c r="AP9" s="22" t="s">
        <v>103</v>
      </c>
      <c r="AQ9" s="21"/>
      <c r="AR9" s="21"/>
      <c r="AS9" s="21">
        <v>10</v>
      </c>
      <c r="AT9" s="21"/>
      <c r="AU9" s="21" t="s">
        <v>84</v>
      </c>
    </row>
    <row r="10" spans="1:47" ht="79.5" thickBot="1" x14ac:dyDescent="0.3">
      <c r="A10" s="19"/>
      <c r="B10" s="22" t="s">
        <v>23</v>
      </c>
      <c r="C10" s="21">
        <v>2</v>
      </c>
      <c r="D10" s="21">
        <v>0</v>
      </c>
      <c r="E10" s="21">
        <v>1.5</v>
      </c>
      <c r="F10" s="21" t="s">
        <v>18</v>
      </c>
      <c r="G10" s="21" t="s">
        <v>19</v>
      </c>
      <c r="I10" s="60" t="s">
        <v>97</v>
      </c>
      <c r="J10" s="61"/>
      <c r="K10" s="61"/>
      <c r="L10" s="61"/>
      <c r="M10" s="61"/>
      <c r="N10" s="61"/>
      <c r="O10" s="62"/>
      <c r="Q10" s="23"/>
      <c r="R10" s="28" t="s">
        <v>8</v>
      </c>
      <c r="S10" s="25"/>
      <c r="T10" s="25"/>
      <c r="U10" s="25"/>
      <c r="V10" s="25"/>
      <c r="W10" s="25"/>
      <c r="Y10" s="19"/>
      <c r="Z10" s="22" t="s">
        <v>103</v>
      </c>
      <c r="AA10" s="21"/>
      <c r="AB10" s="21"/>
      <c r="AC10" s="21">
        <v>98</v>
      </c>
      <c r="AD10" s="21"/>
      <c r="AE10" s="21" t="s">
        <v>84</v>
      </c>
      <c r="AG10" s="19"/>
      <c r="AH10" s="22" t="s">
        <v>112</v>
      </c>
      <c r="AI10" s="21"/>
      <c r="AJ10" s="21"/>
      <c r="AK10" s="21">
        <v>6</v>
      </c>
      <c r="AL10" s="21"/>
      <c r="AM10" s="21" t="s">
        <v>32</v>
      </c>
      <c r="AO10" s="19"/>
      <c r="AP10" s="22" t="s">
        <v>118</v>
      </c>
      <c r="AQ10" s="21"/>
      <c r="AR10" s="21"/>
      <c r="AS10" s="21">
        <v>2</v>
      </c>
      <c r="AT10" s="21"/>
      <c r="AU10" s="21" t="s">
        <v>32</v>
      </c>
    </row>
    <row r="11" spans="1:47" ht="48" thickBot="1" x14ac:dyDescent="0.3">
      <c r="A11" s="19"/>
      <c r="B11" s="22" t="s">
        <v>21</v>
      </c>
      <c r="C11" s="21">
        <v>3</v>
      </c>
      <c r="D11" s="21">
        <v>0</v>
      </c>
      <c r="E11" s="21">
        <v>3</v>
      </c>
      <c r="F11" s="21" t="s">
        <v>18</v>
      </c>
      <c r="G11" s="21" t="s">
        <v>19</v>
      </c>
      <c r="I11" s="26"/>
      <c r="J11" s="27" t="s">
        <v>86</v>
      </c>
      <c r="K11" s="21">
        <v>14</v>
      </c>
      <c r="L11" s="21">
        <v>0</v>
      </c>
      <c r="M11" s="21">
        <v>16</v>
      </c>
      <c r="N11" s="21"/>
      <c r="O11" s="21"/>
      <c r="Q11" s="19"/>
      <c r="R11" s="22" t="s">
        <v>103</v>
      </c>
      <c r="S11" s="21"/>
      <c r="T11" s="21"/>
      <c r="U11" s="21">
        <v>95</v>
      </c>
      <c r="V11" s="21"/>
      <c r="W11" s="21" t="s">
        <v>84</v>
      </c>
      <c r="Y11" s="19"/>
      <c r="Z11" s="22" t="s">
        <v>91</v>
      </c>
      <c r="AA11" s="21"/>
      <c r="AB11" s="21"/>
      <c r="AC11" s="21">
        <v>15</v>
      </c>
      <c r="AD11" s="21"/>
      <c r="AE11" s="21" t="s">
        <v>19</v>
      </c>
      <c r="AG11" s="19"/>
      <c r="AH11" s="22" t="s">
        <v>91</v>
      </c>
      <c r="AI11" s="21"/>
      <c r="AJ11" s="21"/>
      <c r="AK11" s="21">
        <v>15</v>
      </c>
      <c r="AL11" s="21"/>
      <c r="AM11" s="21" t="s">
        <v>19</v>
      </c>
      <c r="AO11" s="19"/>
      <c r="AP11" s="22" t="s">
        <v>113</v>
      </c>
      <c r="AQ11" s="21"/>
      <c r="AR11" s="21"/>
      <c r="AS11" s="21">
        <v>0.5</v>
      </c>
      <c r="AT11" s="21"/>
      <c r="AU11" s="21" t="s">
        <v>32</v>
      </c>
    </row>
    <row r="12" spans="1:47" ht="63.75" thickBot="1" x14ac:dyDescent="0.3">
      <c r="A12" s="19"/>
      <c r="B12" s="22" t="s">
        <v>81</v>
      </c>
      <c r="C12" s="21">
        <v>1</v>
      </c>
      <c r="D12" s="21">
        <v>0</v>
      </c>
      <c r="E12" s="21">
        <v>0.5</v>
      </c>
      <c r="F12" s="21" t="s">
        <v>18</v>
      </c>
      <c r="G12" s="21" t="s">
        <v>32</v>
      </c>
      <c r="I12" s="19"/>
      <c r="J12" s="27" t="s">
        <v>87</v>
      </c>
      <c r="K12" s="21">
        <v>0</v>
      </c>
      <c r="L12" s="21">
        <v>0</v>
      </c>
      <c r="M12" s="21">
        <v>0</v>
      </c>
      <c r="N12" s="21"/>
      <c r="O12" s="21"/>
      <c r="Q12" s="19"/>
      <c r="R12" s="22" t="s">
        <v>36</v>
      </c>
      <c r="S12" s="21"/>
      <c r="T12" s="21"/>
      <c r="U12" s="21">
        <v>5</v>
      </c>
      <c r="V12" s="21"/>
      <c r="W12" s="21" t="s">
        <v>19</v>
      </c>
      <c r="Y12" s="19"/>
      <c r="Z12" s="22" t="s">
        <v>107</v>
      </c>
      <c r="AA12" s="21"/>
      <c r="AB12" s="21"/>
      <c r="AC12" s="21">
        <v>2</v>
      </c>
      <c r="AD12" s="21"/>
      <c r="AE12" s="21" t="s">
        <v>32</v>
      </c>
      <c r="AG12" s="19"/>
      <c r="AH12" s="22" t="s">
        <v>113</v>
      </c>
      <c r="AI12" s="21"/>
      <c r="AJ12" s="21"/>
      <c r="AK12" s="21">
        <v>5</v>
      </c>
      <c r="AL12" s="21"/>
      <c r="AM12" s="21" t="s">
        <v>32</v>
      </c>
      <c r="AO12" s="19"/>
      <c r="AP12" s="22" t="s">
        <v>119</v>
      </c>
      <c r="AQ12" s="21"/>
      <c r="AR12" s="21"/>
      <c r="AS12" s="21">
        <v>0.5</v>
      </c>
      <c r="AT12" s="21"/>
      <c r="AU12" s="21" t="s">
        <v>19</v>
      </c>
    </row>
    <row r="13" spans="1:47" ht="63.75" thickBot="1" x14ac:dyDescent="0.3">
      <c r="A13" s="19"/>
      <c r="B13" s="22" t="s">
        <v>82</v>
      </c>
      <c r="C13" s="21">
        <v>6</v>
      </c>
      <c r="D13" s="21">
        <v>0</v>
      </c>
      <c r="E13" s="21">
        <v>3</v>
      </c>
      <c r="F13" s="21" t="s">
        <v>18</v>
      </c>
      <c r="G13" s="21" t="s">
        <v>19</v>
      </c>
      <c r="I13" s="60" t="s">
        <v>88</v>
      </c>
      <c r="J13" s="61"/>
      <c r="K13" s="61"/>
      <c r="L13" s="61"/>
      <c r="M13" s="61"/>
      <c r="N13" s="61"/>
      <c r="O13" s="62"/>
      <c r="Q13" s="19"/>
      <c r="R13" s="22" t="s">
        <v>104</v>
      </c>
      <c r="S13" s="21"/>
      <c r="T13" s="21"/>
      <c r="U13" s="21">
        <v>30</v>
      </c>
      <c r="V13" s="21"/>
      <c r="W13" s="21" t="s">
        <v>32</v>
      </c>
      <c r="Y13" s="19"/>
      <c r="Z13" s="22" t="s">
        <v>108</v>
      </c>
      <c r="AA13" s="21"/>
      <c r="AB13" s="21"/>
      <c r="AC13" s="21">
        <v>2</v>
      </c>
      <c r="AD13" s="21"/>
      <c r="AE13" s="21" t="s">
        <v>109</v>
      </c>
      <c r="AG13" s="19"/>
      <c r="AH13" s="22" t="s">
        <v>114</v>
      </c>
      <c r="AI13" s="21"/>
      <c r="AJ13" s="21"/>
      <c r="AK13" s="21">
        <v>5</v>
      </c>
      <c r="AL13" s="21"/>
      <c r="AM13" s="21" t="s">
        <v>32</v>
      </c>
      <c r="AO13" s="19"/>
      <c r="AP13" s="22" t="s">
        <v>115</v>
      </c>
      <c r="AQ13" s="21"/>
      <c r="AR13" s="21"/>
      <c r="AS13" s="21">
        <v>4</v>
      </c>
      <c r="AT13" s="21"/>
      <c r="AU13" s="21" t="s">
        <v>19</v>
      </c>
    </row>
    <row r="14" spans="1:47" ht="63.75" thickBot="1" x14ac:dyDescent="0.3">
      <c r="A14" s="23"/>
      <c r="B14" s="24" t="s">
        <v>8</v>
      </c>
      <c r="C14" s="25"/>
      <c r="D14" s="25"/>
      <c r="E14" s="25"/>
      <c r="F14" s="25"/>
      <c r="G14" s="25"/>
      <c r="I14" s="26"/>
      <c r="J14" s="27" t="s">
        <v>10</v>
      </c>
      <c r="K14" s="21">
        <v>0</v>
      </c>
      <c r="L14" s="21">
        <v>0</v>
      </c>
      <c r="M14" s="21">
        <v>0</v>
      </c>
      <c r="N14" s="21"/>
      <c r="O14" s="21"/>
      <c r="Q14" s="60" t="s">
        <v>97</v>
      </c>
      <c r="R14" s="61"/>
      <c r="S14" s="61"/>
      <c r="T14" s="61"/>
      <c r="U14" s="61"/>
      <c r="V14" s="61"/>
      <c r="W14" s="62"/>
      <c r="Y14" s="19"/>
      <c r="Z14" s="22" t="s">
        <v>36</v>
      </c>
      <c r="AA14" s="21"/>
      <c r="AB14" s="21"/>
      <c r="AC14" s="21">
        <v>2</v>
      </c>
      <c r="AD14" s="21"/>
      <c r="AE14" s="21" t="s">
        <v>32</v>
      </c>
      <c r="AG14" s="19"/>
      <c r="AH14" s="22" t="s">
        <v>115</v>
      </c>
      <c r="AI14" s="21"/>
      <c r="AJ14" s="21"/>
      <c r="AK14" s="21">
        <v>2</v>
      </c>
      <c r="AL14" s="21"/>
      <c r="AM14" s="21" t="s">
        <v>19</v>
      </c>
      <c r="AO14" s="19"/>
      <c r="AP14" s="22" t="s">
        <v>120</v>
      </c>
      <c r="AQ14" s="21"/>
      <c r="AR14" s="21"/>
      <c r="AS14" s="21">
        <v>1</v>
      </c>
      <c r="AT14" s="21"/>
      <c r="AU14" s="21" t="s">
        <v>32</v>
      </c>
    </row>
    <row r="15" spans="1:47" ht="63.75" thickBot="1" x14ac:dyDescent="0.3">
      <c r="A15" s="19"/>
      <c r="B15" s="22" t="s">
        <v>83</v>
      </c>
      <c r="C15" s="21"/>
      <c r="D15" s="21"/>
      <c r="E15" s="21">
        <v>85</v>
      </c>
      <c r="F15" s="21"/>
      <c r="G15" s="21" t="s">
        <v>84</v>
      </c>
      <c r="I15" s="19"/>
      <c r="J15" s="27" t="s">
        <v>89</v>
      </c>
      <c r="K15" s="21">
        <v>14</v>
      </c>
      <c r="L15" s="21">
        <v>0</v>
      </c>
      <c r="M15" s="21">
        <v>16</v>
      </c>
      <c r="N15" s="21"/>
      <c r="O15" s="21"/>
      <c r="Q15" s="26"/>
      <c r="R15" s="27" t="s">
        <v>86</v>
      </c>
      <c r="S15" s="21">
        <v>14</v>
      </c>
      <c r="T15" s="21">
        <v>0</v>
      </c>
      <c r="U15" s="21">
        <v>9.1999999999999993</v>
      </c>
      <c r="V15" s="21"/>
      <c r="W15" s="21"/>
      <c r="Y15" s="19"/>
      <c r="Z15" s="22" t="s">
        <v>96</v>
      </c>
      <c r="AA15" s="21"/>
      <c r="AB15" s="21"/>
      <c r="AC15" s="21">
        <v>35</v>
      </c>
      <c r="AD15" s="21"/>
      <c r="AE15" s="21" t="s">
        <v>32</v>
      </c>
      <c r="AG15" s="19"/>
      <c r="AH15" s="22" t="s">
        <v>51</v>
      </c>
      <c r="AI15" s="21"/>
      <c r="AJ15" s="21"/>
      <c r="AK15" s="21">
        <v>4</v>
      </c>
      <c r="AL15" s="21"/>
      <c r="AM15" s="21" t="s">
        <v>32</v>
      </c>
      <c r="AO15" s="19"/>
      <c r="AP15" s="22" t="s">
        <v>111</v>
      </c>
      <c r="AQ15" s="21"/>
      <c r="AR15" s="21"/>
      <c r="AS15" s="21">
        <v>2</v>
      </c>
      <c r="AT15" s="21"/>
      <c r="AU15" s="21" t="s">
        <v>32</v>
      </c>
    </row>
    <row r="16" spans="1:47" ht="48" thickBot="1" x14ac:dyDescent="0.3">
      <c r="A16" s="60" t="s">
        <v>85</v>
      </c>
      <c r="B16" s="61"/>
      <c r="C16" s="61"/>
      <c r="D16" s="61"/>
      <c r="E16" s="61"/>
      <c r="F16" s="61"/>
      <c r="G16" s="62"/>
      <c r="I16" s="19"/>
      <c r="J16" s="27" t="s">
        <v>90</v>
      </c>
      <c r="K16" s="21">
        <v>0</v>
      </c>
      <c r="L16" s="21">
        <v>0</v>
      </c>
      <c r="M16" s="21">
        <v>0</v>
      </c>
      <c r="N16" s="21"/>
      <c r="O16" s="21"/>
      <c r="Q16" s="19"/>
      <c r="R16" s="27" t="s">
        <v>87</v>
      </c>
      <c r="S16" s="21">
        <v>0</v>
      </c>
      <c r="T16" s="21">
        <v>0</v>
      </c>
      <c r="U16" s="21">
        <v>0</v>
      </c>
      <c r="V16" s="21"/>
      <c r="W16" s="21"/>
      <c r="Y16" s="60" t="s">
        <v>97</v>
      </c>
      <c r="Z16" s="61"/>
      <c r="AA16" s="61"/>
      <c r="AB16" s="61"/>
      <c r="AC16" s="61"/>
      <c r="AD16" s="62"/>
      <c r="AE16" s="29" t="s">
        <v>110</v>
      </c>
      <c r="AG16" s="19"/>
      <c r="AH16" s="22" t="s">
        <v>96</v>
      </c>
      <c r="AI16" s="21"/>
      <c r="AJ16" s="21"/>
      <c r="AK16" s="21">
        <v>20</v>
      </c>
      <c r="AL16" s="21"/>
      <c r="AM16" s="21" t="s">
        <v>32</v>
      </c>
      <c r="AO16" s="19"/>
      <c r="AP16" s="22" t="s">
        <v>96</v>
      </c>
      <c r="AQ16" s="21"/>
      <c r="AR16" s="21"/>
      <c r="AS16" s="21">
        <v>10</v>
      </c>
      <c r="AT16" s="21"/>
      <c r="AU16" s="21" t="s">
        <v>32</v>
      </c>
    </row>
    <row r="17" spans="1:47" ht="32.25" thickBot="1" x14ac:dyDescent="0.3">
      <c r="A17" s="26"/>
      <c r="B17" s="27" t="s">
        <v>86</v>
      </c>
      <c r="C17" s="21">
        <v>23</v>
      </c>
      <c r="D17" s="21">
        <v>0</v>
      </c>
      <c r="E17" s="21">
        <v>14.6</v>
      </c>
      <c r="F17" s="21"/>
      <c r="G17" s="21"/>
      <c r="I17" s="19"/>
      <c r="J17" s="27" t="s">
        <v>12</v>
      </c>
      <c r="K17" s="21">
        <v>0</v>
      </c>
      <c r="L17" s="21">
        <v>0</v>
      </c>
      <c r="M17" s="21">
        <v>0</v>
      </c>
      <c r="N17" s="21"/>
      <c r="O17" s="21"/>
      <c r="Q17" s="60" t="s">
        <v>88</v>
      </c>
      <c r="R17" s="61"/>
      <c r="S17" s="61"/>
      <c r="T17" s="61"/>
      <c r="U17" s="61"/>
      <c r="V17" s="61"/>
      <c r="W17" s="62"/>
      <c r="Y17" s="26"/>
      <c r="Z17" s="27" t="s">
        <v>86</v>
      </c>
      <c r="AA17" s="21">
        <v>15</v>
      </c>
      <c r="AB17" s="21">
        <v>0</v>
      </c>
      <c r="AC17" s="21">
        <v>10</v>
      </c>
      <c r="AD17" s="21"/>
      <c r="AE17" s="21"/>
      <c r="AG17" s="60" t="s">
        <v>116</v>
      </c>
      <c r="AH17" s="61"/>
      <c r="AI17" s="61"/>
      <c r="AJ17" s="61"/>
      <c r="AK17" s="61"/>
      <c r="AL17" s="61"/>
      <c r="AM17" s="62"/>
      <c r="AO17" s="19"/>
      <c r="AP17" s="22" t="s">
        <v>52</v>
      </c>
      <c r="AQ17" s="21"/>
      <c r="AR17" s="21"/>
      <c r="AS17" s="21">
        <v>95</v>
      </c>
      <c r="AT17" s="21"/>
      <c r="AU17" s="21" t="s">
        <v>84</v>
      </c>
    </row>
    <row r="18" spans="1:47" ht="32.25" thickBot="1" x14ac:dyDescent="0.3">
      <c r="A18" s="19"/>
      <c r="B18" s="27" t="s">
        <v>87</v>
      </c>
      <c r="C18" s="21">
        <v>0</v>
      </c>
      <c r="D18" s="21">
        <v>0</v>
      </c>
      <c r="E18" s="21">
        <v>0</v>
      </c>
      <c r="F18" s="21"/>
      <c r="G18" s="21"/>
      <c r="Q18" s="26"/>
      <c r="R18" s="27" t="s">
        <v>10</v>
      </c>
      <c r="S18" s="21">
        <v>10</v>
      </c>
      <c r="T18" s="21">
        <v>0</v>
      </c>
      <c r="U18" s="21">
        <v>4.7</v>
      </c>
      <c r="V18" s="21"/>
      <c r="W18" s="21"/>
      <c r="Y18" s="19"/>
      <c r="Z18" s="27" t="s">
        <v>87</v>
      </c>
      <c r="AA18" s="21">
        <v>0</v>
      </c>
      <c r="AB18" s="21">
        <v>0</v>
      </c>
      <c r="AC18" s="21">
        <v>0</v>
      </c>
      <c r="AD18" s="21"/>
      <c r="AE18" s="21"/>
      <c r="AG18" s="26"/>
      <c r="AH18" s="27" t="s">
        <v>86</v>
      </c>
      <c r="AI18" s="21">
        <v>14</v>
      </c>
      <c r="AJ18" s="21">
        <v>0</v>
      </c>
      <c r="AK18" s="21">
        <v>9.1999999999999993</v>
      </c>
      <c r="AL18" s="21"/>
      <c r="AM18" s="21"/>
      <c r="AO18" s="60" t="s">
        <v>116</v>
      </c>
      <c r="AP18" s="61"/>
      <c r="AQ18" s="61"/>
      <c r="AR18" s="61"/>
      <c r="AS18" s="61"/>
      <c r="AT18" s="61"/>
      <c r="AU18" s="62"/>
    </row>
    <row r="19" spans="1:47" ht="48" thickBot="1" x14ac:dyDescent="0.3">
      <c r="A19" s="60" t="s">
        <v>88</v>
      </c>
      <c r="B19" s="61"/>
      <c r="C19" s="61"/>
      <c r="D19" s="61"/>
      <c r="E19" s="61"/>
      <c r="F19" s="61"/>
      <c r="G19" s="62"/>
      <c r="Q19" s="19"/>
      <c r="R19" s="27" t="s">
        <v>105</v>
      </c>
      <c r="S19" s="21">
        <v>4</v>
      </c>
      <c r="T19" s="21">
        <v>0</v>
      </c>
      <c r="U19" s="21">
        <v>4.5</v>
      </c>
      <c r="V19" s="21"/>
      <c r="W19" s="21"/>
      <c r="Y19" s="60" t="s">
        <v>88</v>
      </c>
      <c r="Z19" s="61"/>
      <c r="AA19" s="61"/>
      <c r="AB19" s="61"/>
      <c r="AC19" s="61"/>
      <c r="AD19" s="61"/>
      <c r="AE19" s="62"/>
      <c r="AG19" s="19"/>
      <c r="AH19" s="27" t="s">
        <v>87</v>
      </c>
      <c r="AI19" s="21">
        <v>0</v>
      </c>
      <c r="AJ19" s="21">
        <v>0</v>
      </c>
      <c r="AK19" s="21">
        <v>0</v>
      </c>
      <c r="AL19" s="21"/>
      <c r="AM19" s="21"/>
      <c r="AO19" s="26"/>
      <c r="AP19" s="27" t="s">
        <v>86</v>
      </c>
      <c r="AQ19" s="21">
        <v>11</v>
      </c>
      <c r="AR19" s="21">
        <v>0</v>
      </c>
      <c r="AS19" s="21">
        <v>4.75</v>
      </c>
      <c r="AT19" s="21"/>
      <c r="AU19" s="21"/>
    </row>
    <row r="20" spans="1:47" ht="48" thickBot="1" x14ac:dyDescent="0.3">
      <c r="A20" s="26"/>
      <c r="B20" s="27" t="s">
        <v>10</v>
      </c>
      <c r="C20" s="21">
        <v>6</v>
      </c>
      <c r="D20" s="21">
        <v>0</v>
      </c>
      <c r="E20" s="21">
        <v>3.6</v>
      </c>
      <c r="F20" s="21"/>
      <c r="G20" s="21"/>
      <c r="Q20" s="19"/>
      <c r="R20" s="27" t="s">
        <v>90</v>
      </c>
      <c r="S20" s="21">
        <v>0</v>
      </c>
      <c r="T20" s="21">
        <v>0</v>
      </c>
      <c r="U20" s="21">
        <v>0</v>
      </c>
      <c r="V20" s="21"/>
      <c r="W20" s="21"/>
      <c r="Y20" s="26"/>
      <c r="Z20" s="27" t="s">
        <v>10</v>
      </c>
      <c r="AA20" s="21">
        <v>15</v>
      </c>
      <c r="AB20" s="21">
        <v>0</v>
      </c>
      <c r="AC20" s="21">
        <v>10</v>
      </c>
      <c r="AD20" s="21"/>
      <c r="AE20" s="21"/>
      <c r="AG20" s="60" t="s">
        <v>117</v>
      </c>
      <c r="AH20" s="61"/>
      <c r="AI20" s="61"/>
      <c r="AJ20" s="61"/>
      <c r="AK20" s="61"/>
      <c r="AL20" s="61"/>
      <c r="AM20" s="62"/>
      <c r="AO20" s="19"/>
      <c r="AP20" s="27" t="s">
        <v>87</v>
      </c>
      <c r="AQ20" s="21">
        <v>0</v>
      </c>
      <c r="AR20" s="21">
        <v>0</v>
      </c>
      <c r="AS20" s="21">
        <v>0</v>
      </c>
      <c r="AT20" s="21"/>
      <c r="AU20" s="21"/>
    </row>
    <row r="21" spans="1:47" ht="48" thickBot="1" x14ac:dyDescent="0.3">
      <c r="A21" s="19"/>
      <c r="B21" s="27" t="s">
        <v>89</v>
      </c>
      <c r="C21" s="21">
        <v>14</v>
      </c>
      <c r="D21" s="21">
        <v>0</v>
      </c>
      <c r="E21" s="21">
        <v>9</v>
      </c>
      <c r="F21" s="21"/>
      <c r="G21" s="21"/>
      <c r="Q21" s="19"/>
      <c r="R21" s="27" t="s">
        <v>12</v>
      </c>
      <c r="S21" s="21">
        <v>0</v>
      </c>
      <c r="T21" s="21">
        <v>0</v>
      </c>
      <c r="U21" s="21">
        <v>0</v>
      </c>
      <c r="V21" s="21"/>
      <c r="W21" s="21"/>
      <c r="Y21" s="19"/>
      <c r="Z21" s="27" t="s">
        <v>89</v>
      </c>
      <c r="AA21" s="21">
        <v>1</v>
      </c>
      <c r="AB21" s="21">
        <v>0</v>
      </c>
      <c r="AC21" s="21">
        <v>6</v>
      </c>
      <c r="AD21" s="21"/>
      <c r="AE21" s="21"/>
      <c r="AG21" s="26"/>
      <c r="AH21" s="27" t="s">
        <v>10</v>
      </c>
      <c r="AI21" s="21">
        <v>0</v>
      </c>
      <c r="AJ21" s="21">
        <v>0</v>
      </c>
      <c r="AK21" s="21">
        <v>4.7</v>
      </c>
      <c r="AL21" s="21"/>
      <c r="AM21" s="21"/>
      <c r="AO21" s="60" t="s">
        <v>117</v>
      </c>
      <c r="AP21" s="61"/>
      <c r="AQ21" s="61"/>
      <c r="AR21" s="61"/>
      <c r="AS21" s="61"/>
      <c r="AT21" s="61"/>
      <c r="AU21" s="62"/>
    </row>
    <row r="22" spans="1:47" ht="48" thickBot="1" x14ac:dyDescent="0.3">
      <c r="A22" s="19"/>
      <c r="B22" s="27" t="s">
        <v>90</v>
      </c>
      <c r="C22" s="21">
        <v>1</v>
      </c>
      <c r="D22" s="21">
        <v>0</v>
      </c>
      <c r="E22" s="21">
        <v>1.5</v>
      </c>
      <c r="F22" s="21"/>
      <c r="G22" s="21"/>
      <c r="Y22" s="19"/>
      <c r="Z22" s="27" t="s">
        <v>90</v>
      </c>
      <c r="AA22" s="21">
        <v>0</v>
      </c>
      <c r="AB22" s="21">
        <v>0</v>
      </c>
      <c r="AC22" s="21">
        <v>0</v>
      </c>
      <c r="AD22" s="21"/>
      <c r="AE22" s="21"/>
      <c r="AG22" s="19"/>
      <c r="AH22" s="27" t="s">
        <v>89</v>
      </c>
      <c r="AI22" s="21">
        <v>14</v>
      </c>
      <c r="AJ22" s="21">
        <v>0</v>
      </c>
      <c r="AK22" s="21">
        <v>4.5</v>
      </c>
      <c r="AL22" s="21"/>
      <c r="AM22" s="21"/>
      <c r="AO22" s="26"/>
      <c r="AP22" s="27" t="s">
        <v>10</v>
      </c>
      <c r="AQ22" s="21">
        <v>8</v>
      </c>
      <c r="AR22" s="21">
        <v>0</v>
      </c>
      <c r="AS22" s="21">
        <v>2</v>
      </c>
      <c r="AT22" s="21"/>
      <c r="AU22" s="21"/>
    </row>
    <row r="23" spans="1:47" ht="48" thickBot="1" x14ac:dyDescent="0.3">
      <c r="A23" s="19"/>
      <c r="B23" s="27" t="s">
        <v>12</v>
      </c>
      <c r="C23" s="21">
        <v>0</v>
      </c>
      <c r="D23" s="21">
        <v>0</v>
      </c>
      <c r="E23" s="21">
        <v>0</v>
      </c>
      <c r="F23" s="21"/>
      <c r="G23" s="21"/>
      <c r="Y23" s="19"/>
      <c r="Z23" s="27" t="s">
        <v>12</v>
      </c>
      <c r="AA23" s="21">
        <v>0</v>
      </c>
      <c r="AB23" s="21">
        <v>0</v>
      </c>
      <c r="AC23" s="21">
        <v>0</v>
      </c>
      <c r="AD23" s="21"/>
      <c r="AE23" s="21"/>
      <c r="AG23" s="19"/>
      <c r="AH23" s="27" t="s">
        <v>90</v>
      </c>
      <c r="AI23" s="21">
        <v>0</v>
      </c>
      <c r="AJ23" s="21">
        <v>0</v>
      </c>
      <c r="AK23" s="21">
        <v>0</v>
      </c>
      <c r="AL23" s="21"/>
      <c r="AM23" s="21"/>
      <c r="AO23" s="19"/>
      <c r="AP23" s="27" t="s">
        <v>89</v>
      </c>
      <c r="AQ23" s="21">
        <v>3</v>
      </c>
      <c r="AR23" s="21">
        <v>0</v>
      </c>
      <c r="AS23" s="21">
        <v>2.75</v>
      </c>
      <c r="AT23" s="21"/>
      <c r="AU23" s="21"/>
    </row>
    <row r="24" spans="1:47" ht="48" thickBot="1" x14ac:dyDescent="0.3">
      <c r="AG24" s="19"/>
      <c r="AH24" s="27" t="s">
        <v>12</v>
      </c>
      <c r="AI24" s="21">
        <v>0</v>
      </c>
      <c r="AJ24" s="21">
        <v>0</v>
      </c>
      <c r="AK24" s="21">
        <v>0</v>
      </c>
      <c r="AL24" s="21"/>
      <c r="AM24" s="21"/>
      <c r="AO24" s="19"/>
      <c r="AP24" s="27" t="s">
        <v>90</v>
      </c>
      <c r="AQ24" s="21">
        <v>0</v>
      </c>
      <c r="AR24" s="21">
        <v>0</v>
      </c>
      <c r="AS24" s="21">
        <v>0</v>
      </c>
      <c r="AT24" s="21"/>
      <c r="AU24" s="21"/>
    </row>
    <row r="25" spans="1:47" ht="32.25" thickBot="1" x14ac:dyDescent="0.3">
      <c r="AO25" s="19"/>
      <c r="AP25" s="27" t="s">
        <v>12</v>
      </c>
      <c r="AQ25" s="21">
        <v>0</v>
      </c>
      <c r="AR25" s="21">
        <v>0</v>
      </c>
      <c r="AS25" s="21">
        <v>0</v>
      </c>
      <c r="AT25" s="21"/>
      <c r="AU25" s="21"/>
    </row>
  </sheetData>
  <mergeCells count="12">
    <mergeCell ref="AO21:AU21"/>
    <mergeCell ref="A16:G16"/>
    <mergeCell ref="A19:G19"/>
    <mergeCell ref="I10:O10"/>
    <mergeCell ref="I13:O13"/>
    <mergeCell ref="Q14:W14"/>
    <mergeCell ref="Q17:W17"/>
    <mergeCell ref="Y16:AD16"/>
    <mergeCell ref="Y19:AE19"/>
    <mergeCell ref="AG17:AM17"/>
    <mergeCell ref="AG20:AM20"/>
    <mergeCell ref="AO18:AU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Sept '15 data</vt:lpstr>
      <vt:lpstr>Sept '14 data</vt:lpstr>
      <vt:lpstr>Aug '13 data</vt:lpstr>
      <vt:lpstr>Baseline data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M Church</dc:creator>
  <cp:lastModifiedBy>EDC</cp:lastModifiedBy>
  <cp:lastPrinted>2015-08-30T22:18:36Z</cp:lastPrinted>
  <dcterms:created xsi:type="dcterms:W3CDTF">2013-09-16T01:36:24Z</dcterms:created>
  <dcterms:modified xsi:type="dcterms:W3CDTF">2015-10-06T23:53:23Z</dcterms:modified>
</cp:coreProperties>
</file>